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ahadur\New folder\BS 18 mailed by Bahadur\"/>
    </mc:Choice>
  </mc:AlternateContent>
  <bookViews>
    <workbookView xWindow="-120" yWindow="-120" windowWidth="20736" windowHeight="11160" tabRatio="641"/>
  </bookViews>
  <sheets>
    <sheet name="Sheet2" sheetId="2" r:id="rId1"/>
  </sheets>
  <externalReferences>
    <externalReference r:id="rId2"/>
  </externalReferences>
  <definedNames>
    <definedName name="vtABLE">[1]Sheet1!$E$4:$G$104</definedName>
  </definedNames>
  <calcPr calcId="152511"/>
</workbook>
</file>

<file path=xl/calcChain.xml><?xml version="1.0" encoding="utf-8"?>
<calcChain xmlns="http://schemas.openxmlformats.org/spreadsheetml/2006/main">
  <c r="BJ114" i="2" l="1"/>
  <c r="BI114" i="2"/>
  <c r="BH114" i="2"/>
  <c r="BM109" i="2" s="1"/>
  <c r="BG114" i="2"/>
  <c r="BF114" i="2"/>
  <c r="BN109" i="2" s="1"/>
  <c r="BO109" i="2" s="1"/>
  <c r="BE114" i="2"/>
  <c r="BJ113" i="2"/>
  <c r="BI113" i="2"/>
  <c r="BH113" i="2"/>
  <c r="BG113" i="2"/>
  <c r="BF113" i="2"/>
  <c r="BE113" i="2"/>
  <c r="BK109" i="2"/>
  <c r="BL109" i="2" s="1"/>
  <c r="BJ108" i="2"/>
  <c r="BI108" i="2"/>
  <c r="BH108" i="2"/>
  <c r="BG108" i="2"/>
  <c r="BF108" i="2"/>
  <c r="BE108" i="2"/>
  <c r="BJ107" i="2"/>
  <c r="BI107" i="2"/>
  <c r="BH107" i="2"/>
  <c r="BG107" i="2"/>
  <c r="BF107" i="2"/>
  <c r="BE107" i="2"/>
  <c r="BK103" i="2"/>
  <c r="BL103" i="2" s="1"/>
  <c r="BJ102" i="2"/>
  <c r="BI102" i="2"/>
  <c r="BH102" i="2"/>
  <c r="BG102" i="2"/>
  <c r="BF102" i="2"/>
  <c r="BE102" i="2"/>
  <c r="BJ101" i="2"/>
  <c r="BI101" i="2"/>
  <c r="BH101" i="2"/>
  <c r="BG101" i="2"/>
  <c r="BF101" i="2"/>
  <c r="BE101" i="2"/>
  <c r="BK97" i="2"/>
  <c r="BL97" i="2" s="1"/>
  <c r="BJ96" i="2"/>
  <c r="BI96" i="2"/>
  <c r="BH96" i="2"/>
  <c r="BN91" i="2" s="1"/>
  <c r="BO91" i="2" s="1"/>
  <c r="BG96" i="2"/>
  <c r="BF96" i="2"/>
  <c r="BE96" i="2"/>
  <c r="BJ95" i="2"/>
  <c r="BI95" i="2"/>
  <c r="BH95" i="2"/>
  <c r="BG95" i="2"/>
  <c r="BF95" i="2"/>
  <c r="BE95" i="2"/>
  <c r="BK91" i="2"/>
  <c r="BL91" i="2" s="1"/>
  <c r="BJ90" i="2"/>
  <c r="BI90" i="2"/>
  <c r="BH90" i="2"/>
  <c r="BM85" i="2" s="1"/>
  <c r="BG90" i="2"/>
  <c r="BF90" i="2"/>
  <c r="BE90" i="2"/>
  <c r="BJ89" i="2"/>
  <c r="BI89" i="2"/>
  <c r="BH89" i="2"/>
  <c r="BG89" i="2"/>
  <c r="BF89" i="2"/>
  <c r="BE89" i="2"/>
  <c r="BK85" i="2"/>
  <c r="BL85" i="2" s="1"/>
  <c r="BJ84" i="2"/>
  <c r="BI84" i="2"/>
  <c r="BH84" i="2"/>
  <c r="BG84" i="2"/>
  <c r="BF84" i="2"/>
  <c r="BE84" i="2"/>
  <c r="BJ83" i="2"/>
  <c r="BI83" i="2"/>
  <c r="BH83" i="2"/>
  <c r="BG83" i="2"/>
  <c r="BF83" i="2"/>
  <c r="BE83" i="2"/>
  <c r="BN79" i="2"/>
  <c r="BO79" i="2" s="1"/>
  <c r="BM79" i="2"/>
  <c r="BK79" i="2"/>
  <c r="BL79" i="2" s="1"/>
  <c r="BJ78" i="2"/>
  <c r="BI78" i="2"/>
  <c r="BH78" i="2"/>
  <c r="BN73" i="2" s="1"/>
  <c r="BO73" i="2" s="1"/>
  <c r="BG78" i="2"/>
  <c r="BF78" i="2"/>
  <c r="BE78" i="2"/>
  <c r="BJ77" i="2"/>
  <c r="BI77" i="2"/>
  <c r="BH77" i="2"/>
  <c r="BG77" i="2"/>
  <c r="BF77" i="2"/>
  <c r="BE77" i="2"/>
  <c r="BK73" i="2"/>
  <c r="BL73" i="2" s="1"/>
  <c r="BJ72" i="2"/>
  <c r="BI72" i="2"/>
  <c r="BH72" i="2"/>
  <c r="BG72" i="2"/>
  <c r="BF72" i="2"/>
  <c r="BE72" i="2"/>
  <c r="BJ71" i="2"/>
  <c r="BI71" i="2"/>
  <c r="BH71" i="2"/>
  <c r="BG71" i="2"/>
  <c r="BF71" i="2"/>
  <c r="BE71" i="2"/>
  <c r="BK67" i="2"/>
  <c r="BL67" i="2" s="1"/>
  <c r="BJ66" i="2"/>
  <c r="BI66" i="2"/>
  <c r="BH66" i="2"/>
  <c r="BN61" i="2" s="1"/>
  <c r="BO61" i="2" s="1"/>
  <c r="BG66" i="2"/>
  <c r="BF66" i="2"/>
  <c r="BE66" i="2"/>
  <c r="BJ65" i="2"/>
  <c r="BI65" i="2"/>
  <c r="BH65" i="2"/>
  <c r="BG65" i="2"/>
  <c r="BF65" i="2"/>
  <c r="BE65" i="2"/>
  <c r="BK61" i="2"/>
  <c r="BL61" i="2" s="1"/>
  <c r="BJ60" i="2"/>
  <c r="BI60" i="2"/>
  <c r="BH60" i="2"/>
  <c r="BG60" i="2"/>
  <c r="BF60" i="2"/>
  <c r="BE60" i="2"/>
  <c r="BJ59" i="2"/>
  <c r="BI59" i="2"/>
  <c r="BH59" i="2"/>
  <c r="BG59" i="2"/>
  <c r="BF59" i="2"/>
  <c r="BE59" i="2"/>
  <c r="BK55" i="2"/>
  <c r="BL55" i="2" s="1"/>
  <c r="BJ54" i="2"/>
  <c r="BI54" i="2"/>
  <c r="BH54" i="2"/>
  <c r="BG54" i="2"/>
  <c r="BF54" i="2"/>
  <c r="BE54" i="2"/>
  <c r="BJ53" i="2"/>
  <c r="BI53" i="2"/>
  <c r="BH53" i="2"/>
  <c r="BG53" i="2"/>
  <c r="BF53" i="2"/>
  <c r="BE53" i="2"/>
  <c r="BN49" i="2"/>
  <c r="BO49" i="2" s="1"/>
  <c r="BK49" i="2"/>
  <c r="BL49" i="2" s="1"/>
  <c r="BJ48" i="2"/>
  <c r="BI48" i="2"/>
  <c r="BH48" i="2"/>
  <c r="BG48" i="2"/>
  <c r="BF48" i="2"/>
  <c r="BE48" i="2"/>
  <c r="BJ47" i="2"/>
  <c r="BI47" i="2"/>
  <c r="BH47" i="2"/>
  <c r="BG47" i="2"/>
  <c r="BF47" i="2"/>
  <c r="BE47" i="2"/>
  <c r="BN43" i="2"/>
  <c r="BO43" i="2" s="1"/>
  <c r="BK43" i="2"/>
  <c r="BL43" i="2" s="1"/>
  <c r="BJ42" i="2"/>
  <c r="BI42" i="2"/>
  <c r="BH42" i="2"/>
  <c r="BG42" i="2"/>
  <c r="BF42" i="2"/>
  <c r="BE42" i="2"/>
  <c r="BJ41" i="2"/>
  <c r="BI41" i="2"/>
  <c r="BH41" i="2"/>
  <c r="BG41" i="2"/>
  <c r="BF41" i="2"/>
  <c r="BE41" i="2"/>
  <c r="BN37" i="2"/>
  <c r="BO37" i="2" s="1"/>
  <c r="BK37" i="2"/>
  <c r="BL37" i="2" s="1"/>
  <c r="BJ36" i="2"/>
  <c r="BI36" i="2"/>
  <c r="BH36" i="2"/>
  <c r="BG36" i="2"/>
  <c r="BF36" i="2"/>
  <c r="BE36" i="2"/>
  <c r="BJ35" i="2"/>
  <c r="BI35" i="2"/>
  <c r="BH35" i="2"/>
  <c r="BG35" i="2"/>
  <c r="BF35" i="2"/>
  <c r="BE35" i="2"/>
  <c r="BK31" i="2"/>
  <c r="BL31" i="2" s="1"/>
  <c r="BJ30" i="2"/>
  <c r="BI30" i="2"/>
  <c r="BH30" i="2"/>
  <c r="BG30" i="2"/>
  <c r="BF30" i="2"/>
  <c r="BE30" i="2"/>
  <c r="BJ29" i="2"/>
  <c r="BI29" i="2"/>
  <c r="BH29" i="2"/>
  <c r="BG29" i="2"/>
  <c r="BF29" i="2"/>
  <c r="BE29" i="2"/>
  <c r="BK25" i="2"/>
  <c r="BL25" i="2" s="1"/>
  <c r="BJ24" i="2"/>
  <c r="BI24" i="2"/>
  <c r="BH24" i="2"/>
  <c r="BG24" i="2"/>
  <c r="BF24" i="2"/>
  <c r="BE24" i="2"/>
  <c r="BJ23" i="2"/>
  <c r="BI23" i="2"/>
  <c r="BH23" i="2"/>
  <c r="BG23" i="2"/>
  <c r="BF23" i="2"/>
  <c r="BE23" i="2"/>
  <c r="BK19" i="2"/>
  <c r="BL19" i="2" s="1"/>
  <c r="BJ18" i="2"/>
  <c r="BI18" i="2"/>
  <c r="BH18" i="2"/>
  <c r="BG18" i="2"/>
  <c r="BF18" i="2"/>
  <c r="BE18" i="2"/>
  <c r="BJ17" i="2"/>
  <c r="BI17" i="2"/>
  <c r="BH17" i="2"/>
  <c r="BG17" i="2"/>
  <c r="BF17" i="2"/>
  <c r="BE17" i="2"/>
  <c r="BK13" i="2"/>
  <c r="BL13" i="2" s="1"/>
  <c r="BM103" i="2" l="1"/>
  <c r="BM97" i="2"/>
  <c r="BN67" i="2"/>
  <c r="BO67" i="2" s="1"/>
  <c r="BN55" i="2"/>
  <c r="BO55" i="2" s="1"/>
  <c r="BM49" i="2"/>
  <c r="BM43" i="2"/>
  <c r="BM37" i="2"/>
  <c r="BM31" i="2"/>
  <c r="BN31" i="2"/>
  <c r="BO31" i="2" s="1"/>
  <c r="BN25" i="2"/>
  <c r="BO25" i="2" s="1"/>
  <c r="BM25" i="2"/>
  <c r="BM19" i="2"/>
  <c r="BN19" i="2"/>
  <c r="BO19" i="2" s="1"/>
  <c r="BM13" i="2"/>
  <c r="BN13" i="2"/>
  <c r="BO13" i="2" s="1"/>
  <c r="BN103" i="2"/>
  <c r="BO103" i="2" s="1"/>
  <c r="BN97" i="2"/>
  <c r="BO97" i="2" s="1"/>
  <c r="BM91" i="2"/>
  <c r="BN85" i="2"/>
  <c r="BO85" i="2" s="1"/>
  <c r="BM73" i="2"/>
  <c r="BM67" i="2"/>
  <c r="BM61" i="2"/>
  <c r="BM55" i="2"/>
  <c r="AY114" i="2"/>
  <c r="AX114" i="2"/>
  <c r="AW114" i="2"/>
  <c r="AV114" i="2"/>
  <c r="AU114" i="2"/>
  <c r="AT114" i="2"/>
  <c r="AY113" i="2"/>
  <c r="AX113" i="2"/>
  <c r="AW113" i="2"/>
  <c r="AV113" i="2"/>
  <c r="AU113" i="2"/>
  <c r="AT113" i="2"/>
  <c r="AZ109" i="2"/>
  <c r="BA109" i="2" s="1"/>
  <c r="AY108" i="2"/>
  <c r="AX108" i="2"/>
  <c r="AW108" i="2"/>
  <c r="AV108" i="2"/>
  <c r="AU108" i="2"/>
  <c r="AT108" i="2"/>
  <c r="AY107" i="2"/>
  <c r="AX107" i="2"/>
  <c r="AW107" i="2"/>
  <c r="AV107" i="2"/>
  <c r="AU107" i="2"/>
  <c r="AT107" i="2"/>
  <c r="AZ103" i="2"/>
  <c r="BA103" i="2" s="1"/>
  <c r="AY102" i="2"/>
  <c r="AX102" i="2"/>
  <c r="AW102" i="2"/>
  <c r="AV102" i="2"/>
  <c r="AU102" i="2"/>
  <c r="AT102" i="2"/>
  <c r="AY101" i="2"/>
  <c r="AX101" i="2"/>
  <c r="AW101" i="2"/>
  <c r="AV101" i="2"/>
  <c r="AU101" i="2"/>
  <c r="AT101" i="2"/>
  <c r="AZ97" i="2"/>
  <c r="BA97" i="2" s="1"/>
  <c r="AY96" i="2"/>
  <c r="AX96" i="2"/>
  <c r="AW96" i="2"/>
  <c r="AV96" i="2"/>
  <c r="AU96" i="2"/>
  <c r="AT96" i="2"/>
  <c r="AY95" i="2"/>
  <c r="AX95" i="2"/>
  <c r="AW95" i="2"/>
  <c r="AV95" i="2"/>
  <c r="AU95" i="2"/>
  <c r="AT95" i="2"/>
  <c r="AZ91" i="2"/>
  <c r="BA91" i="2" s="1"/>
  <c r="AY90" i="2"/>
  <c r="AX90" i="2"/>
  <c r="AW90" i="2"/>
  <c r="AV90" i="2"/>
  <c r="AU90" i="2"/>
  <c r="AT90" i="2"/>
  <c r="AY89" i="2"/>
  <c r="AX89" i="2"/>
  <c r="AW89" i="2"/>
  <c r="AV89" i="2"/>
  <c r="AU89" i="2"/>
  <c r="AT89" i="2"/>
  <c r="AZ85" i="2"/>
  <c r="BA85" i="2" s="1"/>
  <c r="AY84" i="2"/>
  <c r="AX84" i="2"/>
  <c r="AW84" i="2"/>
  <c r="AV84" i="2"/>
  <c r="AU84" i="2"/>
  <c r="AT84" i="2"/>
  <c r="AY83" i="2"/>
  <c r="AX83" i="2"/>
  <c r="AW83" i="2"/>
  <c r="AV83" i="2"/>
  <c r="AU83" i="2"/>
  <c r="AT83" i="2"/>
  <c r="AZ79" i="2"/>
  <c r="BA79" i="2" s="1"/>
  <c r="AY78" i="2"/>
  <c r="AX78" i="2"/>
  <c r="AW78" i="2"/>
  <c r="AV78" i="2"/>
  <c r="AU78" i="2"/>
  <c r="AT78" i="2"/>
  <c r="AY77" i="2"/>
  <c r="AX77" i="2"/>
  <c r="AW77" i="2"/>
  <c r="AV77" i="2"/>
  <c r="AU77" i="2"/>
  <c r="AT77" i="2"/>
  <c r="AZ73" i="2"/>
  <c r="BA73" i="2" s="1"/>
  <c r="AY72" i="2"/>
  <c r="AX72" i="2"/>
  <c r="AW72" i="2"/>
  <c r="AV72" i="2"/>
  <c r="AU72" i="2"/>
  <c r="AT72" i="2"/>
  <c r="AY71" i="2"/>
  <c r="AX71" i="2"/>
  <c r="AW71" i="2"/>
  <c r="AV71" i="2"/>
  <c r="AU71" i="2"/>
  <c r="AT71" i="2"/>
  <c r="AZ67" i="2"/>
  <c r="BA67" i="2" s="1"/>
  <c r="AY66" i="2"/>
  <c r="AX66" i="2"/>
  <c r="AW66" i="2"/>
  <c r="AV66" i="2"/>
  <c r="AU66" i="2"/>
  <c r="AT66" i="2"/>
  <c r="AY65" i="2"/>
  <c r="AX65" i="2"/>
  <c r="AW65" i="2"/>
  <c r="AV65" i="2"/>
  <c r="AU65" i="2"/>
  <c r="AT65" i="2"/>
  <c r="AZ61" i="2"/>
  <c r="BA61" i="2" s="1"/>
  <c r="AY60" i="2"/>
  <c r="AX60" i="2"/>
  <c r="AW60" i="2"/>
  <c r="AV60" i="2"/>
  <c r="AU60" i="2"/>
  <c r="AT60" i="2"/>
  <c r="AY59" i="2"/>
  <c r="AX59" i="2"/>
  <c r="AW59" i="2"/>
  <c r="AV59" i="2"/>
  <c r="AU59" i="2"/>
  <c r="AT59" i="2"/>
  <c r="AZ55" i="2"/>
  <c r="BA55" i="2" s="1"/>
  <c r="AY54" i="2"/>
  <c r="AX54" i="2"/>
  <c r="AW54" i="2"/>
  <c r="AV54" i="2"/>
  <c r="AU54" i="2"/>
  <c r="AT54" i="2"/>
  <c r="AY53" i="2"/>
  <c r="AX53" i="2"/>
  <c r="AW53" i="2"/>
  <c r="AV53" i="2"/>
  <c r="AU53" i="2"/>
  <c r="AT53" i="2"/>
  <c r="AZ49" i="2"/>
  <c r="BA49" i="2" s="1"/>
  <c r="AY48" i="2"/>
  <c r="AX48" i="2"/>
  <c r="AW48" i="2"/>
  <c r="AV48" i="2"/>
  <c r="AU48" i="2"/>
  <c r="AT48" i="2"/>
  <c r="AY47" i="2"/>
  <c r="AX47" i="2"/>
  <c r="AW47" i="2"/>
  <c r="AV47" i="2"/>
  <c r="AU47" i="2"/>
  <c r="AT47" i="2"/>
  <c r="AZ43" i="2"/>
  <c r="BA43" i="2" s="1"/>
  <c r="AY42" i="2"/>
  <c r="AX42" i="2"/>
  <c r="AW42" i="2"/>
  <c r="AV42" i="2"/>
  <c r="AU42" i="2"/>
  <c r="AT42" i="2"/>
  <c r="AY41" i="2"/>
  <c r="AX41" i="2"/>
  <c r="AW41" i="2"/>
  <c r="AV41" i="2"/>
  <c r="AU41" i="2"/>
  <c r="AT41" i="2"/>
  <c r="AZ37" i="2"/>
  <c r="BA37" i="2" s="1"/>
  <c r="AY36" i="2"/>
  <c r="AX36" i="2"/>
  <c r="AW36" i="2"/>
  <c r="AV36" i="2"/>
  <c r="AU36" i="2"/>
  <c r="AT36" i="2"/>
  <c r="AY35" i="2"/>
  <c r="AX35" i="2"/>
  <c r="AW35" i="2"/>
  <c r="AV35" i="2"/>
  <c r="AU35" i="2"/>
  <c r="AT35" i="2"/>
  <c r="AZ31" i="2"/>
  <c r="BA31" i="2" s="1"/>
  <c r="AY30" i="2"/>
  <c r="AX30" i="2"/>
  <c r="AW30" i="2"/>
  <c r="AV30" i="2"/>
  <c r="AU30" i="2"/>
  <c r="AT30" i="2"/>
  <c r="AY29" i="2"/>
  <c r="AX29" i="2"/>
  <c r="AW29" i="2"/>
  <c r="AV29" i="2"/>
  <c r="AU29" i="2"/>
  <c r="AT29" i="2"/>
  <c r="AZ25" i="2"/>
  <c r="BA25" i="2" s="1"/>
  <c r="AY24" i="2"/>
  <c r="AX24" i="2"/>
  <c r="AW24" i="2"/>
  <c r="AV24" i="2"/>
  <c r="AU24" i="2"/>
  <c r="AT24" i="2"/>
  <c r="AY23" i="2"/>
  <c r="AX23" i="2"/>
  <c r="AW23" i="2"/>
  <c r="AV23" i="2"/>
  <c r="AU23" i="2"/>
  <c r="AT23" i="2"/>
  <c r="AZ19" i="2"/>
  <c r="BA19" i="2" s="1"/>
  <c r="AY18" i="2"/>
  <c r="AX18" i="2"/>
  <c r="AW18" i="2"/>
  <c r="AV18" i="2"/>
  <c r="AU18" i="2"/>
  <c r="AT18" i="2"/>
  <c r="AY17" i="2"/>
  <c r="AX17" i="2"/>
  <c r="AW17" i="2"/>
  <c r="AV17" i="2"/>
  <c r="AU17" i="2"/>
  <c r="AT17" i="2"/>
  <c r="AZ13" i="2"/>
  <c r="BA13" i="2" s="1"/>
  <c r="BB103" i="2" l="1"/>
  <c r="BB97" i="2"/>
  <c r="BB91" i="2"/>
  <c r="BB67" i="2"/>
  <c r="BB55" i="2"/>
  <c r="BB37" i="2"/>
  <c r="BB25" i="2"/>
  <c r="BB49" i="2"/>
  <c r="BB79" i="2"/>
  <c r="BB13" i="2"/>
  <c r="BB19" i="2"/>
  <c r="BB31" i="2"/>
  <c r="BB85" i="2"/>
  <c r="BB73" i="2"/>
  <c r="BB109" i="2"/>
  <c r="BB61" i="2"/>
  <c r="BB43" i="2"/>
  <c r="AN114" i="2"/>
  <c r="AM114" i="2"/>
  <c r="AL114" i="2"/>
  <c r="AK114" i="2"/>
  <c r="AJ114" i="2"/>
  <c r="AI114" i="2"/>
  <c r="AC114" i="2"/>
  <c r="AB114" i="2"/>
  <c r="AA114" i="2"/>
  <c r="Z114" i="2"/>
  <c r="Y114" i="2"/>
  <c r="X114" i="2"/>
  <c r="R114" i="2"/>
  <c r="Q114" i="2"/>
  <c r="P114" i="2"/>
  <c r="O114" i="2"/>
  <c r="N114" i="2"/>
  <c r="M114" i="2"/>
  <c r="H114" i="2"/>
  <c r="G114" i="2"/>
  <c r="F114" i="2"/>
  <c r="E114" i="2"/>
  <c r="D114" i="2"/>
  <c r="C114" i="2"/>
  <c r="BC109" i="2" s="1"/>
  <c r="BD109" i="2" s="1"/>
  <c r="AN113" i="2"/>
  <c r="AM113" i="2"/>
  <c r="AL113" i="2"/>
  <c r="AK113" i="2"/>
  <c r="AJ113" i="2"/>
  <c r="AI113" i="2"/>
  <c r="AC113" i="2"/>
  <c r="AB113" i="2"/>
  <c r="AA113" i="2"/>
  <c r="Z113" i="2"/>
  <c r="Y113" i="2"/>
  <c r="X113" i="2"/>
  <c r="R113" i="2"/>
  <c r="Q113" i="2"/>
  <c r="P113" i="2"/>
  <c r="O113" i="2"/>
  <c r="N113" i="2"/>
  <c r="M113" i="2"/>
  <c r="H113" i="2"/>
  <c r="G113" i="2"/>
  <c r="F113" i="2"/>
  <c r="E113" i="2"/>
  <c r="D113" i="2"/>
  <c r="C113" i="2"/>
  <c r="I110" i="2"/>
  <c r="J109" i="2" s="1"/>
  <c r="AO109" i="2"/>
  <c r="AP109" i="2" s="1"/>
  <c r="AE109" i="2"/>
  <c r="AD109" i="2"/>
  <c r="T109" i="2"/>
  <c r="S109" i="2"/>
  <c r="I109" i="2"/>
  <c r="AN108" i="2"/>
  <c r="AM108" i="2"/>
  <c r="AL108" i="2"/>
  <c r="AK108" i="2"/>
  <c r="AJ108" i="2"/>
  <c r="AI108" i="2"/>
  <c r="AC108" i="2"/>
  <c r="AB108" i="2"/>
  <c r="AA108" i="2"/>
  <c r="Z108" i="2"/>
  <c r="Y108" i="2"/>
  <c r="X108" i="2"/>
  <c r="R108" i="2"/>
  <c r="Q108" i="2"/>
  <c r="P108" i="2"/>
  <c r="O108" i="2"/>
  <c r="N108" i="2"/>
  <c r="M108" i="2"/>
  <c r="H108" i="2"/>
  <c r="G108" i="2"/>
  <c r="F108" i="2"/>
  <c r="E108" i="2"/>
  <c r="D108" i="2"/>
  <c r="C108" i="2"/>
  <c r="BC103" i="2" s="1"/>
  <c r="BD103" i="2" s="1"/>
  <c r="AN107" i="2"/>
  <c r="AM107" i="2"/>
  <c r="AL107" i="2"/>
  <c r="AK107" i="2"/>
  <c r="AJ107" i="2"/>
  <c r="AI107" i="2"/>
  <c r="AC107" i="2"/>
  <c r="AB107" i="2"/>
  <c r="AA107" i="2"/>
  <c r="Z107" i="2"/>
  <c r="Y107" i="2"/>
  <c r="X107" i="2"/>
  <c r="R107" i="2"/>
  <c r="Q107" i="2"/>
  <c r="P107" i="2"/>
  <c r="O107" i="2"/>
  <c r="N107" i="2"/>
  <c r="M107" i="2"/>
  <c r="H107" i="2"/>
  <c r="G107" i="2"/>
  <c r="F107" i="2"/>
  <c r="E107" i="2"/>
  <c r="D107" i="2"/>
  <c r="C107" i="2"/>
  <c r="I104" i="2"/>
  <c r="J103" i="2" s="1"/>
  <c r="AO103" i="2"/>
  <c r="AP103" i="2" s="1"/>
  <c r="AE103" i="2"/>
  <c r="AD103" i="2"/>
  <c r="T103" i="2"/>
  <c r="S103" i="2"/>
  <c r="I103" i="2"/>
  <c r="AN102" i="2"/>
  <c r="AM102" i="2"/>
  <c r="AL102" i="2"/>
  <c r="AK102" i="2"/>
  <c r="AJ102" i="2"/>
  <c r="AI102" i="2"/>
  <c r="AC102" i="2"/>
  <c r="AB102" i="2"/>
  <c r="AA102" i="2"/>
  <c r="Z102" i="2"/>
  <c r="Y102" i="2"/>
  <c r="X102" i="2"/>
  <c r="R102" i="2"/>
  <c r="Q102" i="2"/>
  <c r="P102" i="2"/>
  <c r="O102" i="2"/>
  <c r="N102" i="2"/>
  <c r="M102" i="2"/>
  <c r="H102" i="2"/>
  <c r="G102" i="2"/>
  <c r="F102" i="2"/>
  <c r="E102" i="2"/>
  <c r="D102" i="2"/>
  <c r="C102" i="2"/>
  <c r="BC97" i="2" s="1"/>
  <c r="BD97" i="2" s="1"/>
  <c r="AN101" i="2"/>
  <c r="AM101" i="2"/>
  <c r="AL101" i="2"/>
  <c r="AK101" i="2"/>
  <c r="AJ101" i="2"/>
  <c r="AI101" i="2"/>
  <c r="AC101" i="2"/>
  <c r="AB101" i="2"/>
  <c r="AA101" i="2"/>
  <c r="Z101" i="2"/>
  <c r="Y101" i="2"/>
  <c r="X101" i="2"/>
  <c r="R101" i="2"/>
  <c r="Q101" i="2"/>
  <c r="P101" i="2"/>
  <c r="O101" i="2"/>
  <c r="N101" i="2"/>
  <c r="M101" i="2"/>
  <c r="H101" i="2"/>
  <c r="G101" i="2"/>
  <c r="F101" i="2"/>
  <c r="E101" i="2"/>
  <c r="D101" i="2"/>
  <c r="C101" i="2"/>
  <c r="I98" i="2"/>
  <c r="J97" i="2" s="1"/>
  <c r="AO97" i="2"/>
  <c r="AP97" i="2" s="1"/>
  <c r="AE97" i="2"/>
  <c r="AD97" i="2"/>
  <c r="T97" i="2"/>
  <c r="S97" i="2"/>
  <c r="I97" i="2"/>
  <c r="AN96" i="2"/>
  <c r="AM96" i="2"/>
  <c r="AL96" i="2"/>
  <c r="AK96" i="2"/>
  <c r="AJ96" i="2"/>
  <c r="AI96" i="2"/>
  <c r="AC96" i="2"/>
  <c r="AB96" i="2"/>
  <c r="AA96" i="2"/>
  <c r="Z96" i="2"/>
  <c r="Y96" i="2"/>
  <c r="X96" i="2"/>
  <c r="R96" i="2"/>
  <c r="Q96" i="2"/>
  <c r="P96" i="2"/>
  <c r="O96" i="2"/>
  <c r="N96" i="2"/>
  <c r="M96" i="2"/>
  <c r="H96" i="2"/>
  <c r="G96" i="2"/>
  <c r="F96" i="2"/>
  <c r="E96" i="2"/>
  <c r="D96" i="2"/>
  <c r="C96" i="2"/>
  <c r="BC91" i="2" s="1"/>
  <c r="BD91" i="2" s="1"/>
  <c r="AN95" i="2"/>
  <c r="AM95" i="2"/>
  <c r="AL95" i="2"/>
  <c r="AK95" i="2"/>
  <c r="AJ95" i="2"/>
  <c r="AI95" i="2"/>
  <c r="AC95" i="2"/>
  <c r="AB95" i="2"/>
  <c r="AA95" i="2"/>
  <c r="Z95" i="2"/>
  <c r="Y95" i="2"/>
  <c r="X95" i="2"/>
  <c r="R95" i="2"/>
  <c r="Q95" i="2"/>
  <c r="P95" i="2"/>
  <c r="O95" i="2"/>
  <c r="N95" i="2"/>
  <c r="M95" i="2"/>
  <c r="H95" i="2"/>
  <c r="G95" i="2"/>
  <c r="F95" i="2"/>
  <c r="E95" i="2"/>
  <c r="D95" i="2"/>
  <c r="C95" i="2"/>
  <c r="I92" i="2"/>
  <c r="J91" i="2" s="1"/>
  <c r="AO91" i="2"/>
  <c r="AP91" i="2" s="1"/>
  <c r="AE91" i="2"/>
  <c r="AD91" i="2"/>
  <c r="T91" i="2"/>
  <c r="S91" i="2"/>
  <c r="I91" i="2"/>
  <c r="AN90" i="2"/>
  <c r="AM90" i="2"/>
  <c r="AL90" i="2"/>
  <c r="AK90" i="2"/>
  <c r="AJ90" i="2"/>
  <c r="AI90" i="2"/>
  <c r="AC90" i="2"/>
  <c r="AB90" i="2"/>
  <c r="AA90" i="2"/>
  <c r="Z90" i="2"/>
  <c r="Y90" i="2"/>
  <c r="X90" i="2"/>
  <c r="R90" i="2"/>
  <c r="Q90" i="2"/>
  <c r="P90" i="2"/>
  <c r="O90" i="2"/>
  <c r="N90" i="2"/>
  <c r="M90" i="2"/>
  <c r="H90" i="2"/>
  <c r="G90" i="2"/>
  <c r="F90" i="2"/>
  <c r="E90" i="2"/>
  <c r="D90" i="2"/>
  <c r="C90" i="2"/>
  <c r="BC85" i="2" s="1"/>
  <c r="BD85" i="2" s="1"/>
  <c r="AN89" i="2"/>
  <c r="AM89" i="2"/>
  <c r="AL89" i="2"/>
  <c r="AK89" i="2"/>
  <c r="AJ89" i="2"/>
  <c r="AI89" i="2"/>
  <c r="AC89" i="2"/>
  <c r="AB89" i="2"/>
  <c r="AA89" i="2"/>
  <c r="Z89" i="2"/>
  <c r="Y89" i="2"/>
  <c r="X89" i="2"/>
  <c r="R89" i="2"/>
  <c r="Q89" i="2"/>
  <c r="P89" i="2"/>
  <c r="O89" i="2"/>
  <c r="N89" i="2"/>
  <c r="M89" i="2"/>
  <c r="H89" i="2"/>
  <c r="G89" i="2"/>
  <c r="F89" i="2"/>
  <c r="E89" i="2"/>
  <c r="D89" i="2"/>
  <c r="C89" i="2"/>
  <c r="I86" i="2"/>
  <c r="J85" i="2" s="1"/>
  <c r="AO85" i="2"/>
  <c r="AP85" i="2" s="1"/>
  <c r="AE85" i="2"/>
  <c r="AD85" i="2"/>
  <c r="T85" i="2"/>
  <c r="S85" i="2"/>
  <c r="I85" i="2"/>
  <c r="AN84" i="2"/>
  <c r="AM84" i="2"/>
  <c r="AL84" i="2"/>
  <c r="AK84" i="2"/>
  <c r="AJ84" i="2"/>
  <c r="AI84" i="2"/>
  <c r="AC84" i="2"/>
  <c r="AB84" i="2"/>
  <c r="AA84" i="2"/>
  <c r="Z84" i="2"/>
  <c r="Y84" i="2"/>
  <c r="X84" i="2"/>
  <c r="R84" i="2"/>
  <c r="Q84" i="2"/>
  <c r="P84" i="2"/>
  <c r="O84" i="2"/>
  <c r="N84" i="2"/>
  <c r="M84" i="2"/>
  <c r="H84" i="2"/>
  <c r="G84" i="2"/>
  <c r="F84" i="2"/>
  <c r="E84" i="2"/>
  <c r="D84" i="2"/>
  <c r="C84" i="2"/>
  <c r="BC79" i="2" s="1"/>
  <c r="BD79" i="2" s="1"/>
  <c r="AN83" i="2"/>
  <c r="AM83" i="2"/>
  <c r="AL83" i="2"/>
  <c r="AK83" i="2"/>
  <c r="AJ83" i="2"/>
  <c r="AI83" i="2"/>
  <c r="AC83" i="2"/>
  <c r="AB83" i="2"/>
  <c r="AA83" i="2"/>
  <c r="Z83" i="2"/>
  <c r="Y83" i="2"/>
  <c r="X83" i="2"/>
  <c r="R83" i="2"/>
  <c r="Q83" i="2"/>
  <c r="P83" i="2"/>
  <c r="O83" i="2"/>
  <c r="N83" i="2"/>
  <c r="M83" i="2"/>
  <c r="H83" i="2"/>
  <c r="G83" i="2"/>
  <c r="F83" i="2"/>
  <c r="E83" i="2"/>
  <c r="D83" i="2"/>
  <c r="C83" i="2"/>
  <c r="I80" i="2"/>
  <c r="J79" i="2" s="1"/>
  <c r="AO79" i="2"/>
  <c r="AP79" i="2" s="1"/>
  <c r="AE79" i="2"/>
  <c r="AD79" i="2"/>
  <c r="T79" i="2"/>
  <c r="S79" i="2"/>
  <c r="I79" i="2"/>
  <c r="AN78" i="2"/>
  <c r="AM78" i="2"/>
  <c r="AL78" i="2"/>
  <c r="AK78" i="2"/>
  <c r="AJ78" i="2"/>
  <c r="AI78" i="2"/>
  <c r="AC78" i="2"/>
  <c r="AB78" i="2"/>
  <c r="AA78" i="2"/>
  <c r="Z78" i="2"/>
  <c r="Y78" i="2"/>
  <c r="X78" i="2"/>
  <c r="R78" i="2"/>
  <c r="Q78" i="2"/>
  <c r="P78" i="2"/>
  <c r="O78" i="2"/>
  <c r="N78" i="2"/>
  <c r="M78" i="2"/>
  <c r="H78" i="2"/>
  <c r="G78" i="2"/>
  <c r="F78" i="2"/>
  <c r="E78" i="2"/>
  <c r="D78" i="2"/>
  <c r="C78" i="2"/>
  <c r="BC73" i="2" s="1"/>
  <c r="BD73" i="2" s="1"/>
  <c r="AN77" i="2"/>
  <c r="AM77" i="2"/>
  <c r="AL77" i="2"/>
  <c r="AK77" i="2"/>
  <c r="AJ77" i="2"/>
  <c r="AI77" i="2"/>
  <c r="AC77" i="2"/>
  <c r="AB77" i="2"/>
  <c r="AA77" i="2"/>
  <c r="Z77" i="2"/>
  <c r="Y77" i="2"/>
  <c r="X77" i="2"/>
  <c r="R77" i="2"/>
  <c r="Q77" i="2"/>
  <c r="P77" i="2"/>
  <c r="O77" i="2"/>
  <c r="N77" i="2"/>
  <c r="M77" i="2"/>
  <c r="H77" i="2"/>
  <c r="G77" i="2"/>
  <c r="F77" i="2"/>
  <c r="E77" i="2"/>
  <c r="D77" i="2"/>
  <c r="C77" i="2"/>
  <c r="I74" i="2"/>
  <c r="J73" i="2" s="1"/>
  <c r="AO73" i="2"/>
  <c r="AP73" i="2" s="1"/>
  <c r="AE73" i="2"/>
  <c r="AD73" i="2"/>
  <c r="T73" i="2"/>
  <c r="S73" i="2"/>
  <c r="AG73" i="2" s="1"/>
  <c r="AH73" i="2" s="1"/>
  <c r="I73" i="2"/>
  <c r="AN72" i="2"/>
  <c r="AM72" i="2"/>
  <c r="AL72" i="2"/>
  <c r="AK72" i="2"/>
  <c r="AJ72" i="2"/>
  <c r="AI72" i="2"/>
  <c r="AC72" i="2"/>
  <c r="AB72" i="2"/>
  <c r="AA72" i="2"/>
  <c r="Z72" i="2"/>
  <c r="Y72" i="2"/>
  <c r="X72" i="2"/>
  <c r="R72" i="2"/>
  <c r="Q72" i="2"/>
  <c r="P72" i="2"/>
  <c r="O72" i="2"/>
  <c r="N72" i="2"/>
  <c r="M72" i="2"/>
  <c r="H72" i="2"/>
  <c r="G72" i="2"/>
  <c r="F72" i="2"/>
  <c r="E72" i="2"/>
  <c r="D72" i="2"/>
  <c r="BC67" i="2" s="1"/>
  <c r="BD67" i="2" s="1"/>
  <c r="C72" i="2"/>
  <c r="AN71" i="2"/>
  <c r="AM71" i="2"/>
  <c r="AL71" i="2"/>
  <c r="AK71" i="2"/>
  <c r="AJ71" i="2"/>
  <c r="AI71" i="2"/>
  <c r="AC71" i="2"/>
  <c r="AB71" i="2"/>
  <c r="AA71" i="2"/>
  <c r="Z71" i="2"/>
  <c r="Y71" i="2"/>
  <c r="X71" i="2"/>
  <c r="R71" i="2"/>
  <c r="Q71" i="2"/>
  <c r="P71" i="2"/>
  <c r="O71" i="2"/>
  <c r="N71" i="2"/>
  <c r="M71" i="2"/>
  <c r="H71" i="2"/>
  <c r="G71" i="2"/>
  <c r="F71" i="2"/>
  <c r="E71" i="2"/>
  <c r="D71" i="2"/>
  <c r="C71" i="2"/>
  <c r="I68" i="2"/>
  <c r="J67" i="2" s="1"/>
  <c r="AO67" i="2"/>
  <c r="AP67" i="2" s="1"/>
  <c r="AE67" i="2"/>
  <c r="AD67" i="2"/>
  <c r="T67" i="2"/>
  <c r="S67" i="2"/>
  <c r="I67" i="2"/>
  <c r="AN66" i="2"/>
  <c r="AM66" i="2"/>
  <c r="AL66" i="2"/>
  <c r="AK66" i="2"/>
  <c r="AJ66" i="2"/>
  <c r="AI66" i="2"/>
  <c r="AC66" i="2"/>
  <c r="AB66" i="2"/>
  <c r="AA66" i="2"/>
  <c r="Z66" i="2"/>
  <c r="Y66" i="2"/>
  <c r="X66" i="2"/>
  <c r="R66" i="2"/>
  <c r="Q66" i="2"/>
  <c r="P66" i="2"/>
  <c r="O66" i="2"/>
  <c r="N66" i="2"/>
  <c r="M66" i="2"/>
  <c r="H66" i="2"/>
  <c r="G66" i="2"/>
  <c r="F66" i="2"/>
  <c r="E66" i="2"/>
  <c r="D66" i="2"/>
  <c r="C66" i="2"/>
  <c r="BC61" i="2" s="1"/>
  <c r="BD61" i="2" s="1"/>
  <c r="AN65" i="2"/>
  <c r="AM65" i="2"/>
  <c r="AL65" i="2"/>
  <c r="AK65" i="2"/>
  <c r="AJ65" i="2"/>
  <c r="AI65" i="2"/>
  <c r="AC65" i="2"/>
  <c r="AB65" i="2"/>
  <c r="AA65" i="2"/>
  <c r="Z65" i="2"/>
  <c r="Y65" i="2"/>
  <c r="X65" i="2"/>
  <c r="R65" i="2"/>
  <c r="Q65" i="2"/>
  <c r="P65" i="2"/>
  <c r="O65" i="2"/>
  <c r="N65" i="2"/>
  <c r="M65" i="2"/>
  <c r="H65" i="2"/>
  <c r="G65" i="2"/>
  <c r="F65" i="2"/>
  <c r="E65" i="2"/>
  <c r="D65" i="2"/>
  <c r="C65" i="2"/>
  <c r="I62" i="2"/>
  <c r="J61" i="2" s="1"/>
  <c r="AO61" i="2"/>
  <c r="AP61" i="2" s="1"/>
  <c r="AE61" i="2"/>
  <c r="AD61" i="2"/>
  <c r="T61" i="2"/>
  <c r="S61" i="2"/>
  <c r="I61" i="2"/>
  <c r="AN60" i="2"/>
  <c r="AM60" i="2"/>
  <c r="AL60" i="2"/>
  <c r="AK60" i="2"/>
  <c r="AJ60" i="2"/>
  <c r="AI60" i="2"/>
  <c r="AC60" i="2"/>
  <c r="AB60" i="2"/>
  <c r="AA60" i="2"/>
  <c r="Z60" i="2"/>
  <c r="Y60" i="2"/>
  <c r="X60" i="2"/>
  <c r="R60" i="2"/>
  <c r="Q60" i="2"/>
  <c r="P60" i="2"/>
  <c r="O60" i="2"/>
  <c r="N60" i="2"/>
  <c r="M60" i="2"/>
  <c r="H60" i="2"/>
  <c r="G60" i="2"/>
  <c r="F60" i="2"/>
  <c r="E60" i="2"/>
  <c r="D60" i="2"/>
  <c r="C60" i="2"/>
  <c r="AN59" i="2"/>
  <c r="AM59" i="2"/>
  <c r="AL59" i="2"/>
  <c r="AK59" i="2"/>
  <c r="AJ59" i="2"/>
  <c r="AI59" i="2"/>
  <c r="AC59" i="2"/>
  <c r="AB59" i="2"/>
  <c r="AA59" i="2"/>
  <c r="Z59" i="2"/>
  <c r="Y59" i="2"/>
  <c r="X59" i="2"/>
  <c r="R59" i="2"/>
  <c r="Q59" i="2"/>
  <c r="P59" i="2"/>
  <c r="O59" i="2"/>
  <c r="N59" i="2"/>
  <c r="M59" i="2"/>
  <c r="H59" i="2"/>
  <c r="G59" i="2"/>
  <c r="F59" i="2"/>
  <c r="E59" i="2"/>
  <c r="D59" i="2"/>
  <c r="C59" i="2"/>
  <c r="I56" i="2"/>
  <c r="J55" i="2" s="1"/>
  <c r="AO55" i="2"/>
  <c r="AP55" i="2" s="1"/>
  <c r="AE55" i="2"/>
  <c r="AD55" i="2"/>
  <c r="T55" i="2"/>
  <c r="S55" i="2"/>
  <c r="I55" i="2"/>
  <c r="AN54" i="2"/>
  <c r="AM54" i="2"/>
  <c r="AL54" i="2"/>
  <c r="AK54" i="2"/>
  <c r="AJ54" i="2"/>
  <c r="AI54" i="2"/>
  <c r="AC54" i="2"/>
  <c r="AB54" i="2"/>
  <c r="AA54" i="2"/>
  <c r="Z54" i="2"/>
  <c r="Y54" i="2"/>
  <c r="X54" i="2"/>
  <c r="R54" i="2"/>
  <c r="Q54" i="2"/>
  <c r="P54" i="2"/>
  <c r="O54" i="2"/>
  <c r="N54" i="2"/>
  <c r="M54" i="2"/>
  <c r="H54" i="2"/>
  <c r="G54" i="2"/>
  <c r="F54" i="2"/>
  <c r="E54" i="2"/>
  <c r="D54" i="2"/>
  <c r="C54" i="2"/>
  <c r="BC49" i="2" s="1"/>
  <c r="BD49" i="2" s="1"/>
  <c r="AN53" i="2"/>
  <c r="AM53" i="2"/>
  <c r="AL53" i="2"/>
  <c r="AK53" i="2"/>
  <c r="AJ53" i="2"/>
  <c r="AI53" i="2"/>
  <c r="AC53" i="2"/>
  <c r="AB53" i="2"/>
  <c r="AA53" i="2"/>
  <c r="Z53" i="2"/>
  <c r="Y53" i="2"/>
  <c r="X53" i="2"/>
  <c r="R53" i="2"/>
  <c r="Q53" i="2"/>
  <c r="P53" i="2"/>
  <c r="O53" i="2"/>
  <c r="N53" i="2"/>
  <c r="M53" i="2"/>
  <c r="H53" i="2"/>
  <c r="G53" i="2"/>
  <c r="F53" i="2"/>
  <c r="E53" i="2"/>
  <c r="D53" i="2"/>
  <c r="C53" i="2"/>
  <c r="I50" i="2"/>
  <c r="J49" i="2" s="1"/>
  <c r="AO49" i="2"/>
  <c r="AP49" i="2" s="1"/>
  <c r="AE49" i="2"/>
  <c r="AD49" i="2"/>
  <c r="T49" i="2"/>
  <c r="S49" i="2"/>
  <c r="AG49" i="2" s="1"/>
  <c r="AH49" i="2" s="1"/>
  <c r="I49" i="2"/>
  <c r="AN48" i="2"/>
  <c r="AM48" i="2"/>
  <c r="AL48" i="2"/>
  <c r="AK48" i="2"/>
  <c r="AJ48" i="2"/>
  <c r="AI48" i="2"/>
  <c r="AC48" i="2"/>
  <c r="AB48" i="2"/>
  <c r="AA48" i="2"/>
  <c r="Z48" i="2"/>
  <c r="Y48" i="2"/>
  <c r="X48" i="2"/>
  <c r="R48" i="2"/>
  <c r="Q48" i="2"/>
  <c r="P48" i="2"/>
  <c r="O48" i="2"/>
  <c r="N48" i="2"/>
  <c r="M48" i="2"/>
  <c r="H48" i="2"/>
  <c r="G48" i="2"/>
  <c r="F48" i="2"/>
  <c r="E48" i="2"/>
  <c r="D48" i="2"/>
  <c r="C48" i="2"/>
  <c r="BC43" i="2" s="1"/>
  <c r="BD43" i="2" s="1"/>
  <c r="AN47" i="2"/>
  <c r="AM47" i="2"/>
  <c r="AL47" i="2"/>
  <c r="AK47" i="2"/>
  <c r="AJ47" i="2"/>
  <c r="AI47" i="2"/>
  <c r="AC47" i="2"/>
  <c r="AB47" i="2"/>
  <c r="AA47" i="2"/>
  <c r="Z47" i="2"/>
  <c r="Y47" i="2"/>
  <c r="X47" i="2"/>
  <c r="R47" i="2"/>
  <c r="Q47" i="2"/>
  <c r="P47" i="2"/>
  <c r="O47" i="2"/>
  <c r="N47" i="2"/>
  <c r="M47" i="2"/>
  <c r="H47" i="2"/>
  <c r="G47" i="2"/>
  <c r="F47" i="2"/>
  <c r="E47" i="2"/>
  <c r="D47" i="2"/>
  <c r="C47" i="2"/>
  <c r="I44" i="2"/>
  <c r="J43" i="2" s="1"/>
  <c r="AO43" i="2"/>
  <c r="AP43" i="2" s="1"/>
  <c r="AE43" i="2"/>
  <c r="AD43" i="2"/>
  <c r="T43" i="2"/>
  <c r="S43" i="2"/>
  <c r="I43" i="2"/>
  <c r="AN42" i="2"/>
  <c r="AM42" i="2"/>
  <c r="AL42" i="2"/>
  <c r="AK42" i="2"/>
  <c r="AJ42" i="2"/>
  <c r="AI42" i="2"/>
  <c r="AC42" i="2"/>
  <c r="AB42" i="2"/>
  <c r="AA42" i="2"/>
  <c r="Z42" i="2"/>
  <c r="Y42" i="2"/>
  <c r="X42" i="2"/>
  <c r="R42" i="2"/>
  <c r="Q42" i="2"/>
  <c r="P42" i="2"/>
  <c r="O42" i="2"/>
  <c r="N42" i="2"/>
  <c r="M42" i="2"/>
  <c r="H42" i="2"/>
  <c r="G42" i="2"/>
  <c r="F42" i="2"/>
  <c r="E42" i="2"/>
  <c r="D42" i="2"/>
  <c r="C42" i="2"/>
  <c r="BC37" i="2" s="1"/>
  <c r="BD37" i="2" s="1"/>
  <c r="AN41" i="2"/>
  <c r="AM41" i="2"/>
  <c r="AL41" i="2"/>
  <c r="AK41" i="2"/>
  <c r="AJ41" i="2"/>
  <c r="AI41" i="2"/>
  <c r="AC41" i="2"/>
  <c r="AB41" i="2"/>
  <c r="AA41" i="2"/>
  <c r="Z41" i="2"/>
  <c r="Y41" i="2"/>
  <c r="X41" i="2"/>
  <c r="R41" i="2"/>
  <c r="Q41" i="2"/>
  <c r="P41" i="2"/>
  <c r="O41" i="2"/>
  <c r="N41" i="2"/>
  <c r="M41" i="2"/>
  <c r="H41" i="2"/>
  <c r="G41" i="2"/>
  <c r="F41" i="2"/>
  <c r="E41" i="2"/>
  <c r="D41" i="2"/>
  <c r="C41" i="2"/>
  <c r="I38" i="2"/>
  <c r="J37" i="2" s="1"/>
  <c r="AO37" i="2"/>
  <c r="AP37" i="2" s="1"/>
  <c r="AE37" i="2"/>
  <c r="AD37" i="2"/>
  <c r="T37" i="2"/>
  <c r="S37" i="2"/>
  <c r="I37" i="2"/>
  <c r="AN36" i="2"/>
  <c r="AM36" i="2"/>
  <c r="AL36" i="2"/>
  <c r="AK36" i="2"/>
  <c r="AJ36" i="2"/>
  <c r="AI36" i="2"/>
  <c r="AC36" i="2"/>
  <c r="AB36" i="2"/>
  <c r="AA36" i="2"/>
  <c r="Z36" i="2"/>
  <c r="Y36" i="2"/>
  <c r="X36" i="2"/>
  <c r="R36" i="2"/>
  <c r="Q36" i="2"/>
  <c r="P36" i="2"/>
  <c r="O36" i="2"/>
  <c r="N36" i="2"/>
  <c r="M36" i="2"/>
  <c r="H36" i="2"/>
  <c r="G36" i="2"/>
  <c r="F36" i="2"/>
  <c r="E36" i="2"/>
  <c r="D36" i="2"/>
  <c r="C36" i="2"/>
  <c r="AN35" i="2"/>
  <c r="AM35" i="2"/>
  <c r="AL35" i="2"/>
  <c r="AK35" i="2"/>
  <c r="AJ35" i="2"/>
  <c r="AI35" i="2"/>
  <c r="AC35" i="2"/>
  <c r="AB35" i="2"/>
  <c r="AA35" i="2"/>
  <c r="Z35" i="2"/>
  <c r="Y35" i="2"/>
  <c r="X35" i="2"/>
  <c r="R35" i="2"/>
  <c r="Q35" i="2"/>
  <c r="P35" i="2"/>
  <c r="O35" i="2"/>
  <c r="N35" i="2"/>
  <c r="M35" i="2"/>
  <c r="H35" i="2"/>
  <c r="G35" i="2"/>
  <c r="F35" i="2"/>
  <c r="E35" i="2"/>
  <c r="D35" i="2"/>
  <c r="C35" i="2"/>
  <c r="I32" i="2"/>
  <c r="J31" i="2" s="1"/>
  <c r="AO31" i="2"/>
  <c r="AP31" i="2" s="1"/>
  <c r="AE31" i="2"/>
  <c r="AD31" i="2"/>
  <c r="T31" i="2"/>
  <c r="S31" i="2"/>
  <c r="I31" i="2"/>
  <c r="AN30" i="2"/>
  <c r="AM30" i="2"/>
  <c r="AL30" i="2"/>
  <c r="AK30" i="2"/>
  <c r="AJ30" i="2"/>
  <c r="AI30" i="2"/>
  <c r="AC30" i="2"/>
  <c r="AB30" i="2"/>
  <c r="AA30" i="2"/>
  <c r="Z30" i="2"/>
  <c r="Y30" i="2"/>
  <c r="X30" i="2"/>
  <c r="R30" i="2"/>
  <c r="Q30" i="2"/>
  <c r="P30" i="2"/>
  <c r="O30" i="2"/>
  <c r="N30" i="2"/>
  <c r="M30" i="2"/>
  <c r="H30" i="2"/>
  <c r="G30" i="2"/>
  <c r="F30" i="2"/>
  <c r="E30" i="2"/>
  <c r="D30" i="2"/>
  <c r="C30" i="2"/>
  <c r="BC25" i="2" s="1"/>
  <c r="BD25" i="2" s="1"/>
  <c r="AN29" i="2"/>
  <c r="AM29" i="2"/>
  <c r="AL29" i="2"/>
  <c r="AK29" i="2"/>
  <c r="AJ29" i="2"/>
  <c r="AI29" i="2"/>
  <c r="AC29" i="2"/>
  <c r="AB29" i="2"/>
  <c r="AA29" i="2"/>
  <c r="Z29" i="2"/>
  <c r="Y29" i="2"/>
  <c r="X29" i="2"/>
  <c r="R29" i="2"/>
  <c r="Q29" i="2"/>
  <c r="P29" i="2"/>
  <c r="O29" i="2"/>
  <c r="N29" i="2"/>
  <c r="M29" i="2"/>
  <c r="H29" i="2"/>
  <c r="G29" i="2"/>
  <c r="F29" i="2"/>
  <c r="E29" i="2"/>
  <c r="D29" i="2"/>
  <c r="C29" i="2"/>
  <c r="I26" i="2"/>
  <c r="J25" i="2" s="1"/>
  <c r="AO25" i="2"/>
  <c r="AP25" i="2" s="1"/>
  <c r="AE25" i="2"/>
  <c r="AD25" i="2"/>
  <c r="T25" i="2"/>
  <c r="S25" i="2"/>
  <c r="I25" i="2"/>
  <c r="AN24" i="2"/>
  <c r="AM24" i="2"/>
  <c r="AL24" i="2"/>
  <c r="AK24" i="2"/>
  <c r="AJ24" i="2"/>
  <c r="AI24" i="2"/>
  <c r="AC24" i="2"/>
  <c r="AB24" i="2"/>
  <c r="AA24" i="2"/>
  <c r="Z24" i="2"/>
  <c r="Y24" i="2"/>
  <c r="X24" i="2"/>
  <c r="R24" i="2"/>
  <c r="Q24" i="2"/>
  <c r="P24" i="2"/>
  <c r="O24" i="2"/>
  <c r="N24" i="2"/>
  <c r="M24" i="2"/>
  <c r="H24" i="2"/>
  <c r="G24" i="2"/>
  <c r="F24" i="2"/>
  <c r="E24" i="2"/>
  <c r="D24" i="2"/>
  <c r="C24" i="2"/>
  <c r="AN23" i="2"/>
  <c r="AM23" i="2"/>
  <c r="AL23" i="2"/>
  <c r="AK23" i="2"/>
  <c r="AJ23" i="2"/>
  <c r="AI23" i="2"/>
  <c r="AC23" i="2"/>
  <c r="AB23" i="2"/>
  <c r="AA23" i="2"/>
  <c r="Z23" i="2"/>
  <c r="Y23" i="2"/>
  <c r="X23" i="2"/>
  <c r="R23" i="2"/>
  <c r="Q23" i="2"/>
  <c r="P23" i="2"/>
  <c r="O23" i="2"/>
  <c r="N23" i="2"/>
  <c r="M23" i="2"/>
  <c r="H23" i="2"/>
  <c r="G23" i="2"/>
  <c r="F23" i="2"/>
  <c r="E23" i="2"/>
  <c r="D23" i="2"/>
  <c r="C23" i="2"/>
  <c r="I20" i="2"/>
  <c r="J19" i="2" s="1"/>
  <c r="AO19" i="2"/>
  <c r="AP19" i="2" s="1"/>
  <c r="AE19" i="2"/>
  <c r="AD19" i="2"/>
  <c r="T19" i="2"/>
  <c r="S19" i="2"/>
  <c r="I19" i="2"/>
  <c r="AN18" i="2"/>
  <c r="AM18" i="2"/>
  <c r="AL18" i="2"/>
  <c r="AK18" i="2"/>
  <c r="AJ18" i="2"/>
  <c r="AI18" i="2"/>
  <c r="AC18" i="2"/>
  <c r="AB18" i="2"/>
  <c r="AA18" i="2"/>
  <c r="Z18" i="2"/>
  <c r="Y18" i="2"/>
  <c r="X18" i="2"/>
  <c r="R18" i="2"/>
  <c r="Q18" i="2"/>
  <c r="P18" i="2"/>
  <c r="O18" i="2"/>
  <c r="N18" i="2"/>
  <c r="M18" i="2"/>
  <c r="H18" i="2"/>
  <c r="G18" i="2"/>
  <c r="F18" i="2"/>
  <c r="E18" i="2"/>
  <c r="D18" i="2"/>
  <c r="C18" i="2"/>
  <c r="BC13" i="2" s="1"/>
  <c r="BD13" i="2" s="1"/>
  <c r="AN17" i="2"/>
  <c r="AM17" i="2"/>
  <c r="AL17" i="2"/>
  <c r="AK17" i="2"/>
  <c r="AJ17" i="2"/>
  <c r="AI17" i="2"/>
  <c r="AC17" i="2"/>
  <c r="AB17" i="2"/>
  <c r="AA17" i="2"/>
  <c r="Z17" i="2"/>
  <c r="Y17" i="2"/>
  <c r="X17" i="2"/>
  <c r="R17" i="2"/>
  <c r="Q17" i="2"/>
  <c r="P17" i="2"/>
  <c r="O17" i="2"/>
  <c r="N17" i="2"/>
  <c r="M17" i="2"/>
  <c r="H17" i="2"/>
  <c r="G17" i="2"/>
  <c r="F17" i="2"/>
  <c r="E17" i="2"/>
  <c r="D17" i="2"/>
  <c r="C17" i="2"/>
  <c r="I14" i="2"/>
  <c r="J13" i="2" s="1"/>
  <c r="AO13" i="2"/>
  <c r="AP13" i="2" s="1"/>
  <c r="AE13" i="2"/>
  <c r="AD13" i="2"/>
  <c r="T13" i="2"/>
  <c r="S13" i="2"/>
  <c r="I13" i="2"/>
  <c r="C12" i="2"/>
  <c r="C11" i="2"/>
  <c r="I8" i="2"/>
  <c r="J7" i="2" s="1"/>
  <c r="G12" i="2"/>
  <c r="G11" i="2"/>
  <c r="BC19" i="2" l="1"/>
  <c r="BD19" i="2" s="1"/>
  <c r="U19" i="2"/>
  <c r="AF19" i="2"/>
  <c r="AG103" i="2"/>
  <c r="AH103" i="2" s="1"/>
  <c r="U109" i="2"/>
  <c r="BC31" i="2"/>
  <c r="BD31" i="2" s="1"/>
  <c r="U31" i="2"/>
  <c r="AF31" i="2"/>
  <c r="BC55" i="2"/>
  <c r="BD55" i="2" s="1"/>
  <c r="U55" i="2"/>
  <c r="AF55" i="2"/>
  <c r="U79" i="2"/>
  <c r="AF79" i="2"/>
  <c r="AF103" i="2"/>
  <c r="AG13" i="2"/>
  <c r="AH13" i="2" s="1"/>
  <c r="AQ109" i="2"/>
  <c r="AQ103" i="2"/>
  <c r="AQ97" i="2"/>
  <c r="AQ91" i="2"/>
  <c r="AQ85" i="2"/>
  <c r="AQ79" i="2"/>
  <c r="AQ73" i="2"/>
  <c r="AQ67" i="2"/>
  <c r="AQ61" i="2"/>
  <c r="AQ55" i="2"/>
  <c r="AQ49" i="2"/>
  <c r="AQ43" i="2"/>
  <c r="AQ37" i="2"/>
  <c r="AQ31" i="2"/>
  <c r="AQ25" i="2"/>
  <c r="AQ19" i="2"/>
  <c r="AQ13" i="2"/>
  <c r="V103" i="2"/>
  <c r="W103" i="2" s="1"/>
  <c r="V79" i="2"/>
  <c r="W79" i="2" s="1"/>
  <c r="V55" i="2"/>
  <c r="W55" i="2" s="1"/>
  <c r="K31" i="2"/>
  <c r="L31" i="2" s="1"/>
  <c r="V31" i="2"/>
  <c r="W31" i="2" s="1"/>
  <c r="V19" i="2"/>
  <c r="W19" i="2" s="1"/>
  <c r="AG19" i="2"/>
  <c r="AH19" i="2" s="1"/>
  <c r="V25" i="2"/>
  <c r="W25" i="2" s="1"/>
  <c r="U25" i="2"/>
  <c r="AF25" i="2"/>
  <c r="V37" i="2"/>
  <c r="W37" i="2" s="1"/>
  <c r="U37" i="2"/>
  <c r="AF37" i="2"/>
  <c r="AG55" i="2"/>
  <c r="AH55" i="2" s="1"/>
  <c r="V61" i="2"/>
  <c r="W61" i="2" s="1"/>
  <c r="U61" i="2"/>
  <c r="AF61" i="2"/>
  <c r="AG79" i="2"/>
  <c r="AH79" i="2" s="1"/>
  <c r="V85" i="2"/>
  <c r="W85" i="2" s="1"/>
  <c r="U85" i="2"/>
  <c r="AF85" i="2"/>
  <c r="AG109" i="2"/>
  <c r="AH109" i="2" s="1"/>
  <c r="V109" i="2"/>
  <c r="W109" i="2" s="1"/>
  <c r="AF109" i="2"/>
  <c r="AG25" i="2"/>
  <c r="AH25" i="2" s="1"/>
  <c r="AG31" i="2"/>
  <c r="AH31" i="2" s="1"/>
  <c r="AG37" i="2"/>
  <c r="AH37" i="2" s="1"/>
  <c r="V43" i="2"/>
  <c r="W43" i="2" s="1"/>
  <c r="U43" i="2"/>
  <c r="AF43" i="2"/>
  <c r="AG61" i="2"/>
  <c r="AH61" i="2" s="1"/>
  <c r="V67" i="2"/>
  <c r="W67" i="2" s="1"/>
  <c r="U67" i="2"/>
  <c r="AF67" i="2"/>
  <c r="AG85" i="2"/>
  <c r="AH85" i="2" s="1"/>
  <c r="V91" i="2"/>
  <c r="W91" i="2" s="1"/>
  <c r="U91" i="2"/>
  <c r="AF91" i="2"/>
  <c r="U97" i="2"/>
  <c r="V13" i="2"/>
  <c r="W13" i="2" s="1"/>
  <c r="U13" i="2"/>
  <c r="AF13" i="2"/>
  <c r="AG43" i="2"/>
  <c r="AH43" i="2" s="1"/>
  <c r="V49" i="2"/>
  <c r="W49" i="2" s="1"/>
  <c r="U49" i="2"/>
  <c r="AF49" i="2"/>
  <c r="AG67" i="2"/>
  <c r="AH67" i="2" s="1"/>
  <c r="V73" i="2"/>
  <c r="W73" i="2" s="1"/>
  <c r="U73" i="2"/>
  <c r="AF73" i="2"/>
  <c r="AG91" i="2"/>
  <c r="AH91" i="2" s="1"/>
  <c r="AG97" i="2"/>
  <c r="AH97" i="2" s="1"/>
  <c r="V97" i="2"/>
  <c r="W97" i="2" s="1"/>
  <c r="AF97" i="2"/>
  <c r="U103" i="2"/>
  <c r="AR97" i="2"/>
  <c r="AS97" i="2" s="1"/>
  <c r="AR103" i="2"/>
  <c r="AS103" i="2" s="1"/>
  <c r="AR109" i="2"/>
  <c r="AS109" i="2" s="1"/>
  <c r="K97" i="2"/>
  <c r="L97" i="2" s="1"/>
  <c r="K103" i="2"/>
  <c r="L103" i="2" s="1"/>
  <c r="K109" i="2"/>
  <c r="L109" i="2" s="1"/>
  <c r="AR67" i="2"/>
  <c r="AS67" i="2" s="1"/>
  <c r="AR73" i="2"/>
  <c r="AS73" i="2" s="1"/>
  <c r="AR79" i="2"/>
  <c r="AS79" i="2" s="1"/>
  <c r="AR85" i="2"/>
  <c r="AS85" i="2" s="1"/>
  <c r="AR91" i="2"/>
  <c r="AS91" i="2" s="1"/>
  <c r="K67" i="2"/>
  <c r="L67" i="2" s="1"/>
  <c r="K73" i="2"/>
  <c r="L73" i="2" s="1"/>
  <c r="K79" i="2"/>
  <c r="L79" i="2" s="1"/>
  <c r="K85" i="2"/>
  <c r="L85" i="2" s="1"/>
  <c r="K91" i="2"/>
  <c r="L91" i="2" s="1"/>
  <c r="AR37" i="2"/>
  <c r="AS37" i="2" s="1"/>
  <c r="AR43" i="2"/>
  <c r="AS43" i="2" s="1"/>
  <c r="AR49" i="2"/>
  <c r="AS49" i="2" s="1"/>
  <c r="AR55" i="2"/>
  <c r="AS55" i="2" s="1"/>
  <c r="AR61" i="2"/>
  <c r="AS61" i="2" s="1"/>
  <c r="K37" i="2"/>
  <c r="L37" i="2" s="1"/>
  <c r="K43" i="2"/>
  <c r="L43" i="2" s="1"/>
  <c r="K49" i="2"/>
  <c r="L49" i="2" s="1"/>
  <c r="K55" i="2"/>
  <c r="L55" i="2" s="1"/>
  <c r="K61" i="2"/>
  <c r="L61" i="2" s="1"/>
  <c r="AR31" i="2"/>
  <c r="AS31" i="2" s="1"/>
  <c r="AR25" i="2"/>
  <c r="AS25" i="2" s="1"/>
  <c r="K25" i="2"/>
  <c r="L25" i="2" s="1"/>
  <c r="AR19" i="2"/>
  <c r="AS19" i="2" s="1"/>
  <c r="K19" i="2"/>
  <c r="L19" i="2" s="1"/>
  <c r="AR13" i="2"/>
  <c r="AS13" i="2" s="1"/>
  <c r="K13" i="2"/>
  <c r="L13" i="2" s="1"/>
  <c r="BJ12" i="2"/>
  <c r="BI12" i="2"/>
  <c r="BH12" i="2"/>
  <c r="BG12" i="2"/>
  <c r="BF12" i="2"/>
  <c r="BE12" i="2"/>
  <c r="BJ11" i="2"/>
  <c r="BI11" i="2"/>
  <c r="BH11" i="2"/>
  <c r="BG11" i="2"/>
  <c r="BF11" i="2"/>
  <c r="BE11" i="2"/>
  <c r="BK7" i="2"/>
  <c r="BL7" i="2" s="1"/>
  <c r="AY12" i="2"/>
  <c r="AX12" i="2"/>
  <c r="AW12" i="2"/>
  <c r="AV12" i="2"/>
  <c r="AU12" i="2"/>
  <c r="AT12" i="2"/>
  <c r="AY11" i="2"/>
  <c r="AX11" i="2"/>
  <c r="AW11" i="2"/>
  <c r="AV11" i="2"/>
  <c r="AU11" i="2"/>
  <c r="AT11" i="2"/>
  <c r="AZ7" i="2"/>
  <c r="BA7" i="2" s="1"/>
  <c r="AI12" i="2"/>
  <c r="AI11" i="2"/>
  <c r="D12" i="2"/>
  <c r="D11" i="2"/>
  <c r="BM7" i="2" l="1"/>
  <c r="BB7" i="2"/>
  <c r="AJ12" i="2"/>
  <c r="AJ11" i="2"/>
  <c r="AN12" i="2"/>
  <c r="AM12" i="2"/>
  <c r="AL12" i="2"/>
  <c r="AK12" i="2"/>
  <c r="AN11" i="2"/>
  <c r="AM11" i="2"/>
  <c r="AL11" i="2"/>
  <c r="AK11" i="2"/>
  <c r="AO7" i="2"/>
  <c r="AP7" i="2" s="1"/>
  <c r="AQ7" i="2" l="1"/>
  <c r="N11" i="2" l="1"/>
  <c r="O11" i="2"/>
  <c r="P11" i="2"/>
  <c r="Q11" i="2"/>
  <c r="R11" i="2"/>
  <c r="N12" i="2"/>
  <c r="O12" i="2"/>
  <c r="P12" i="2"/>
  <c r="Q12" i="2"/>
  <c r="R12" i="2"/>
  <c r="M12" i="2"/>
  <c r="M11" i="2"/>
  <c r="E12" i="2"/>
  <c r="F12" i="2"/>
  <c r="H12" i="2"/>
  <c r="E11" i="2"/>
  <c r="F11" i="2"/>
  <c r="H11" i="2"/>
  <c r="AC12" i="2"/>
  <c r="AB12" i="2"/>
  <c r="AA12" i="2"/>
  <c r="Z12" i="2"/>
  <c r="Y12" i="2"/>
  <c r="X12" i="2"/>
  <c r="AC11" i="2"/>
  <c r="AB11" i="2"/>
  <c r="AA11" i="2"/>
  <c r="Z11" i="2"/>
  <c r="Y11" i="2"/>
  <c r="X11" i="2"/>
  <c r="AE7" i="2"/>
  <c r="AD7" i="2"/>
  <c r="BC7" i="2" l="1"/>
  <c r="BD7" i="2" s="1"/>
  <c r="K7" i="2"/>
  <c r="L7" i="2" s="1"/>
  <c r="AR7" i="2"/>
  <c r="AS7" i="2" s="1"/>
  <c r="BN7" i="2"/>
  <c r="BO7" i="2" s="1"/>
  <c r="AF7" i="2"/>
  <c r="I7" i="2" l="1"/>
  <c r="T7" i="2" l="1"/>
  <c r="S7" i="2"/>
  <c r="AG7" i="2" s="1"/>
  <c r="AH7" i="2" s="1"/>
  <c r="U7" i="2" l="1"/>
  <c r="V7" i="2"/>
  <c r="W7" i="2" s="1"/>
</calcChain>
</file>

<file path=xl/sharedStrings.xml><?xml version="1.0" encoding="utf-8"?>
<sst xmlns="http://schemas.openxmlformats.org/spreadsheetml/2006/main" count="219" uniqueCount="96">
  <si>
    <t>Subject Code</t>
  </si>
  <si>
    <t>Total</t>
  </si>
  <si>
    <t>%</t>
  </si>
  <si>
    <t>GPA</t>
  </si>
  <si>
    <t xml:space="preserve"> Remarks</t>
  </si>
  <si>
    <t>L Grade</t>
  </si>
  <si>
    <t>G. P</t>
  </si>
  <si>
    <t>UNIVERSITY OF BALOCHISTAN</t>
  </si>
  <si>
    <t>Name of Student / Father's Name / Registration NoEnrollment No</t>
  </si>
  <si>
    <t>Particulars</t>
  </si>
  <si>
    <t>Study Program:   B.A LL.B (Hons)  Five Years</t>
  </si>
  <si>
    <t>C.H</t>
  </si>
  <si>
    <t xml:space="preserve">M/Obtained </t>
  </si>
  <si>
    <t>CGPA</t>
  </si>
  <si>
    <t>xxx</t>
  </si>
  <si>
    <r>
      <rPr>
        <b/>
        <sz val="18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st </t>
    </r>
    <r>
      <rPr>
        <b/>
        <sz val="18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EMESTER</t>
    </r>
  </si>
  <si>
    <r>
      <t xml:space="preserve"> </t>
    </r>
    <r>
      <rPr>
        <b/>
        <sz val="18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nd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sz val="11"/>
        <color theme="1"/>
        <rFont val="Calibri"/>
        <family val="2"/>
        <scheme val="minor"/>
      </rPr>
      <t>EMESTER</t>
    </r>
  </si>
  <si>
    <r>
      <t xml:space="preserve"> </t>
    </r>
    <r>
      <rPr>
        <b/>
        <sz val="18"/>
        <color theme="1"/>
        <rFont val="Calibri"/>
        <family val="2"/>
        <scheme val="minor"/>
      </rPr>
      <t xml:space="preserve">3rd </t>
    </r>
    <r>
      <rPr>
        <b/>
        <sz val="18"/>
        <color theme="1"/>
        <rFont val="Calibri"/>
        <family val="2"/>
        <scheme val="minor"/>
      </rPr>
      <t>S</t>
    </r>
    <r>
      <rPr>
        <b/>
        <sz val="11"/>
        <color theme="1"/>
        <rFont val="Calibri"/>
        <family val="2"/>
        <scheme val="minor"/>
      </rPr>
      <t>EMESTER</t>
    </r>
  </si>
  <si>
    <t>Shifted to LLB 3 Years</t>
  </si>
  <si>
    <r>
      <t xml:space="preserve"> </t>
    </r>
    <r>
      <rPr>
        <b/>
        <sz val="18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rd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sz val="11"/>
        <color theme="1"/>
        <rFont val="Calibri"/>
        <family val="2"/>
        <scheme val="minor"/>
      </rPr>
      <t>EMESTER</t>
    </r>
  </si>
  <si>
    <r>
      <t xml:space="preserve"> </t>
    </r>
    <r>
      <rPr>
        <b/>
        <sz val="18"/>
        <color theme="1"/>
        <rFont val="Calibri"/>
        <family val="2"/>
        <scheme val="minor"/>
      </rPr>
      <t>4</t>
    </r>
    <r>
      <rPr>
        <b/>
        <sz val="11"/>
        <color theme="1"/>
        <rFont val="Calibri"/>
        <family val="2"/>
        <scheme val="minor"/>
      </rPr>
      <t>th</t>
    </r>
    <r>
      <rPr>
        <b/>
        <sz val="18"/>
        <color theme="1"/>
        <rFont val="Calibri"/>
        <family val="2"/>
        <scheme val="minor"/>
      </rPr>
      <t xml:space="preserve"> S</t>
    </r>
    <r>
      <rPr>
        <b/>
        <sz val="11"/>
        <color theme="1"/>
        <rFont val="Calibri"/>
        <family val="2"/>
        <scheme val="minor"/>
      </rPr>
      <t>EMESTER</t>
    </r>
  </si>
  <si>
    <t>ES-601 Introduction to Enviornmental Science</t>
  </si>
  <si>
    <t>Zool-601 Biology-I</t>
  </si>
  <si>
    <t>Chem-601 Basic Chemistry</t>
  </si>
  <si>
    <t>Eng-601 English</t>
  </si>
  <si>
    <t>Math-601 Mathematics</t>
  </si>
  <si>
    <t>Pak-601 Pakistan Studies</t>
  </si>
  <si>
    <t>ES-602 Introduction to Earth Scineces</t>
  </si>
  <si>
    <t>Zool-602 Biology-II</t>
  </si>
  <si>
    <t>Soc-601 Sociology</t>
  </si>
  <si>
    <t>Eng-602 English-II</t>
  </si>
  <si>
    <t>Stat-602 Statistics</t>
  </si>
  <si>
    <t>Isl-601 Islamic Studies</t>
  </si>
  <si>
    <t>Muhammad Yousuf S/o</t>
  </si>
  <si>
    <t>Abdul Baqi</t>
  </si>
  <si>
    <t>UB/BS-18/Envir-Sc-09</t>
  </si>
  <si>
    <t>Hayat Ullah S/o</t>
  </si>
  <si>
    <t>Rehmat Ullah</t>
  </si>
  <si>
    <t>UB/BS-18/Envir-Sc-12</t>
  </si>
  <si>
    <t>Muhammad Asghar S/o</t>
  </si>
  <si>
    <t>Shah Rehman</t>
  </si>
  <si>
    <t>UB/BS-18/Envir-Sc-07</t>
  </si>
  <si>
    <t>Aryal Khan Panezai S/o</t>
  </si>
  <si>
    <t>Anis ur Rehman</t>
  </si>
  <si>
    <t>UB/BS-18/Envir-Sc-11</t>
  </si>
  <si>
    <t>Abdul Latif S/o</t>
  </si>
  <si>
    <t>Muhammad Rahim</t>
  </si>
  <si>
    <t>2015/UB-19/A(P)40715</t>
  </si>
  <si>
    <t>Mohammad Omar S/o</t>
  </si>
  <si>
    <t xml:space="preserve">Mohammad Imran </t>
  </si>
  <si>
    <t>UB/BS-18/Envir-Sc-05</t>
  </si>
  <si>
    <t xml:space="preserve">Mohammad Ramzan S/o </t>
  </si>
  <si>
    <t>Nazar Mohammad</t>
  </si>
  <si>
    <t>UB/BS-18/Envir-Sc-08</t>
  </si>
  <si>
    <t>Safdar Ahmed S/o</t>
  </si>
  <si>
    <t>Rahim ud Din</t>
  </si>
  <si>
    <t>UB/BS-18/Envir-Sc-13</t>
  </si>
  <si>
    <t>Palwasha D/o</t>
  </si>
  <si>
    <t>Allah Noor</t>
  </si>
  <si>
    <t>UB/BS-18/Envir-Sc-04</t>
  </si>
  <si>
    <t>Azmat Ullah S/o</t>
  </si>
  <si>
    <t>H. Muhammad Murad</t>
  </si>
  <si>
    <t>Muhammad Tufail S/o</t>
  </si>
  <si>
    <t>Abdul Kareem Hassni</t>
  </si>
  <si>
    <t>UB/BS-18/Envir-Sc-03</t>
  </si>
  <si>
    <t>Sana Ullah S/o</t>
  </si>
  <si>
    <t>Noor Muhammad</t>
  </si>
  <si>
    <t>2015/UB-19/A(P)36373</t>
  </si>
  <si>
    <t>Syeda Remsha Anwar D/o</t>
  </si>
  <si>
    <t>Syed Anwar ahmed</t>
  </si>
  <si>
    <t>UB/BS-18/Envir-Sc-14</t>
  </si>
  <si>
    <t>Amir Khan S/o</t>
  </si>
  <si>
    <t>Ameer Jan</t>
  </si>
  <si>
    <t>UB/BS-18/Envir-Sc-10</t>
  </si>
  <si>
    <t>Noor Muhammad S/o</t>
  </si>
  <si>
    <t>Muhammad Usama Khan S/o</t>
  </si>
  <si>
    <t>Muhammad Ali Khan</t>
  </si>
  <si>
    <t>2015/UB-19/A(P)40081</t>
  </si>
  <si>
    <t>Younas Gul S/o</t>
  </si>
  <si>
    <t>Khaliq Dad</t>
  </si>
  <si>
    <t>UB/BS-18/Envir-Sc-01</t>
  </si>
  <si>
    <t>Shamsher Shams S/o</t>
  </si>
  <si>
    <t>Shams Ullah</t>
  </si>
  <si>
    <t>UB/BS-18/Envir-Sc-06</t>
  </si>
  <si>
    <t>CS-601 Introduction to Computer</t>
  </si>
  <si>
    <t>ES-603 Environmental Chemistry</t>
  </si>
  <si>
    <t>ES-604 Environmental Physics</t>
  </si>
  <si>
    <t>ECO-601 Introduction to Economics</t>
  </si>
  <si>
    <t>ENG-603 Communication &amp; Presentation Skills</t>
  </si>
  <si>
    <t>PS-601 Philosophy</t>
  </si>
  <si>
    <t>ES-605 Fundamentals of Ecology</t>
  </si>
  <si>
    <t>ES-606 Environmental Microbiology</t>
  </si>
  <si>
    <t>ES-607 Environmental Pollution</t>
  </si>
  <si>
    <t>ES-608 Climatoloty</t>
  </si>
  <si>
    <t>Psy-601 Psychology</t>
  </si>
  <si>
    <t>Eng-604 English-IV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</si>
</sst>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8"/>
      <color theme="1"/>
      <name val="Times New Roman"/>
      <family val="1"/>
    </font>
    <font>
      <b/>
      <sz val="11"/>
      <name val="Times New Roman"/>
      <family val="1"/>
    </font>
    <font>
      <b/>
      <sz val="13"/>
      <name val="Times New Roman"/>
      <family val="1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0"/>
      <name val="Times New Roman"/>
      <family val="1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Continuous" vertical="center" shrinkToFit="1"/>
    </xf>
    <xf numFmtId="0" fontId="9" fillId="0" borderId="10" xfId="0" applyFont="1" applyBorder="1" applyAlignment="1">
      <alignment horizontal="centerContinuous" vertical="center" shrinkToFit="1"/>
    </xf>
    <xf numFmtId="0" fontId="9" fillId="0" borderId="1" xfId="0" applyFont="1" applyBorder="1" applyAlignment="1">
      <alignment horizontal="centerContinuous" vertical="center" shrinkToFit="1"/>
    </xf>
    <xf numFmtId="0" fontId="9" fillId="0" borderId="12" xfId="0" applyFont="1" applyBorder="1" applyAlignment="1">
      <alignment horizontal="centerContinuous" vertical="center" shrinkToFit="1"/>
    </xf>
    <xf numFmtId="0" fontId="9" fillId="0" borderId="1" xfId="0" applyFont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9" fillId="0" borderId="12" xfId="0" applyFont="1" applyBorder="1" applyAlignment="1">
      <alignment horizontal="center" vertical="center" shrinkToFit="1"/>
    </xf>
    <xf numFmtId="165" fontId="2" fillId="0" borderId="0" xfId="1" applyNumberFormat="1" applyFont="1" applyFill="1" applyBorder="1" applyAlignment="1">
      <alignment horizontal="center" vertical="center" wrapText="1"/>
    </xf>
    <xf numFmtId="165" fontId="2" fillId="0" borderId="7" xfId="1" applyNumberFormat="1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65" fontId="2" fillId="0" borderId="9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Continuous" vertical="center" shrinkToFit="1"/>
    </xf>
    <xf numFmtId="165" fontId="0" fillId="0" borderId="5" xfId="0" applyNumberForma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12" fillId="0" borderId="9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Continuous" vertical="center" shrinkToFit="1"/>
    </xf>
    <xf numFmtId="0" fontId="0" fillId="0" borderId="0" xfId="0" applyFill="1"/>
    <xf numFmtId="165" fontId="4" fillId="0" borderId="9" xfId="1" applyNumberFormat="1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3" fillId="0" borderId="5" xfId="0" applyNumberFormat="1" applyFont="1" applyBorder="1" applyAlignment="1">
      <alignment horizontal="center" vertical="center"/>
    </xf>
    <xf numFmtId="1" fontId="3" fillId="0" borderId="9" xfId="0" applyNumberFormat="1" applyFont="1" applyBorder="1" applyAlignment="1">
      <alignment horizontal="center" vertical="center"/>
    </xf>
    <xf numFmtId="1" fontId="3" fillId="0" borderId="6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8" xfId="0" applyNumberFormat="1" applyFont="1" applyBorder="1" applyAlignment="1">
      <alignment horizontal="center" vertical="center"/>
    </xf>
    <xf numFmtId="2" fontId="3" fillId="0" borderId="16" xfId="0" applyNumberFormat="1" applyFont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 vertical="center"/>
    </xf>
    <xf numFmtId="2" fontId="3" fillId="0" borderId="9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165" fontId="4" fillId="4" borderId="5" xfId="1" applyNumberFormat="1" applyFont="1" applyFill="1" applyBorder="1" applyAlignment="1">
      <alignment horizontal="center" vertical="center" wrapText="1"/>
    </xf>
    <xf numFmtId="165" fontId="4" fillId="4" borderId="9" xfId="1" applyNumberFormat="1" applyFont="1" applyFill="1" applyBorder="1" applyAlignment="1">
      <alignment horizontal="center" vertical="center" wrapText="1"/>
    </xf>
    <xf numFmtId="165" fontId="4" fillId="4" borderId="6" xfId="1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164" fontId="4" fillId="3" borderId="5" xfId="1" applyNumberFormat="1" applyFont="1" applyFill="1" applyBorder="1" applyAlignment="1">
      <alignment horizontal="center" vertical="center" wrapText="1"/>
    </xf>
    <xf numFmtId="164" fontId="4" fillId="3" borderId="9" xfId="1" applyNumberFormat="1" applyFont="1" applyFill="1" applyBorder="1" applyAlignment="1">
      <alignment horizontal="center" vertical="center" wrapText="1"/>
    </xf>
    <xf numFmtId="164" fontId="4" fillId="3" borderId="6" xfId="1" applyNumberFormat="1" applyFont="1" applyFill="1" applyBorder="1" applyAlignment="1">
      <alignment horizontal="center" vertical="center" wrapText="1"/>
    </xf>
    <xf numFmtId="165" fontId="4" fillId="0" borderId="5" xfId="1" applyNumberFormat="1" applyFont="1" applyFill="1" applyBorder="1" applyAlignment="1">
      <alignment horizontal="center" vertical="center" wrapText="1"/>
    </xf>
    <xf numFmtId="165" fontId="4" fillId="0" borderId="9" xfId="1" applyNumberFormat="1" applyFont="1" applyFill="1" applyBorder="1" applyAlignment="1">
      <alignment horizontal="center" vertical="center" wrapText="1"/>
    </xf>
    <xf numFmtId="165" fontId="4" fillId="0" borderId="6" xfId="1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230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/>
        <i val="0"/>
      </font>
      <fill>
        <patternFill>
          <bgColor theme="0" tint="-0.24994659260841701"/>
        </patternFill>
      </fill>
    </dxf>
    <dxf>
      <font>
        <b/>
        <i val="0"/>
        <color theme="0"/>
      </font>
      <fill>
        <patternFill>
          <bgColor theme="0" tint="-0.34998626667073579"/>
        </patternFill>
      </fill>
    </dxf>
    <dxf>
      <font>
        <b/>
        <i val="0"/>
        <color auto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633886</xdr:colOff>
      <xdr:row>0</xdr:row>
      <xdr:rowOff>83931</xdr:rowOff>
    </xdr:from>
    <xdr:to>
      <xdr:col>0</xdr:col>
      <xdr:colOff>1318741</xdr:colOff>
      <xdr:row>2</xdr:row>
      <xdr:rowOff>257175</xdr:rowOff>
    </xdr:to>
    <xdr:pic>
      <xdr:nvPicPr>
        <xdr:cNvPr id="2" name="Picture 1" descr="mon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lum contrast="2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3886" y="83931"/>
          <a:ext cx="684855" cy="5542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RINCIPAL\Downloads\Copy%20of%20Bahau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Sheet4"/>
      <sheetName val="BS(IT)2012-2016"/>
    </sheetNames>
    <sheetDataSet>
      <sheetData sheetId="0" refreshError="1">
        <row r="4">
          <cell r="E4">
            <v>0</v>
          </cell>
          <cell r="F4">
            <v>0</v>
          </cell>
          <cell r="G4">
            <v>0</v>
          </cell>
        </row>
        <row r="6">
          <cell r="E6" t="str">
            <v>1st SEMESTER</v>
          </cell>
          <cell r="F6">
            <v>0</v>
          </cell>
          <cell r="G6">
            <v>0</v>
          </cell>
        </row>
        <row r="7">
          <cell r="E7">
            <v>0</v>
          </cell>
          <cell r="F7">
            <v>0</v>
          </cell>
          <cell r="G7">
            <v>0</v>
          </cell>
        </row>
        <row r="8">
          <cell r="E8" t="str">
            <v>Bs 101</v>
          </cell>
          <cell r="F8" t="str">
            <v>Bs 102</v>
          </cell>
          <cell r="G8" t="str">
            <v>Bs 103</v>
          </cell>
        </row>
        <row r="9">
          <cell r="E9">
            <v>0</v>
          </cell>
          <cell r="F9">
            <v>0</v>
          </cell>
          <cell r="G9">
            <v>0</v>
          </cell>
        </row>
        <row r="10">
          <cell r="E10">
            <v>0</v>
          </cell>
          <cell r="F10">
            <v>0</v>
          </cell>
          <cell r="G10">
            <v>0</v>
          </cell>
        </row>
        <row r="11">
          <cell r="E11">
            <v>0</v>
          </cell>
          <cell r="F11">
            <v>0</v>
          </cell>
          <cell r="G11">
            <v>0</v>
          </cell>
        </row>
        <row r="12">
          <cell r="E12">
            <v>0</v>
          </cell>
          <cell r="F12">
            <v>0</v>
          </cell>
          <cell r="G12">
            <v>0</v>
          </cell>
        </row>
        <row r="13">
          <cell r="E13">
            <v>3.1</v>
          </cell>
          <cell r="F13">
            <v>3</v>
          </cell>
          <cell r="G13">
            <v>2.9</v>
          </cell>
        </row>
        <row r="14">
          <cell r="E14">
            <v>0</v>
          </cell>
          <cell r="F14">
            <v>0</v>
          </cell>
          <cell r="G14">
            <v>0</v>
          </cell>
        </row>
        <row r="15">
          <cell r="E15">
            <v>0</v>
          </cell>
          <cell r="F15">
            <v>0</v>
          </cell>
          <cell r="G15">
            <v>0</v>
          </cell>
        </row>
        <row r="16">
          <cell r="E16">
            <v>0</v>
          </cell>
          <cell r="F16">
            <v>0</v>
          </cell>
          <cell r="G16">
            <v>0</v>
          </cell>
        </row>
        <row r="17">
          <cell r="E17">
            <v>0</v>
          </cell>
          <cell r="F17">
            <v>0</v>
          </cell>
          <cell r="G17">
            <v>0</v>
          </cell>
        </row>
        <row r="18">
          <cell r="E18">
            <v>3.1</v>
          </cell>
          <cell r="F18">
            <v>3</v>
          </cell>
          <cell r="G18">
            <v>2.9</v>
          </cell>
        </row>
        <row r="19">
          <cell r="E19">
            <v>0</v>
          </cell>
          <cell r="F19">
            <v>0</v>
          </cell>
          <cell r="G19">
            <v>0</v>
          </cell>
        </row>
        <row r="20">
          <cell r="E20">
            <v>0</v>
          </cell>
          <cell r="F20">
            <v>0</v>
          </cell>
          <cell r="G20">
            <v>0</v>
          </cell>
        </row>
        <row r="21">
          <cell r="E21">
            <v>0</v>
          </cell>
          <cell r="F21">
            <v>0</v>
          </cell>
          <cell r="G21">
            <v>0</v>
          </cell>
        </row>
        <row r="22">
          <cell r="E22">
            <v>0</v>
          </cell>
          <cell r="F22">
            <v>0</v>
          </cell>
          <cell r="G22">
            <v>0</v>
          </cell>
        </row>
        <row r="23">
          <cell r="E23">
            <v>3.1</v>
          </cell>
          <cell r="F23">
            <v>3</v>
          </cell>
          <cell r="G23">
            <v>2.9</v>
          </cell>
        </row>
        <row r="24">
          <cell r="E24">
            <v>0</v>
          </cell>
          <cell r="F24">
            <v>0</v>
          </cell>
          <cell r="G24">
            <v>0</v>
          </cell>
        </row>
        <row r="25">
          <cell r="E25">
            <v>0</v>
          </cell>
          <cell r="F25">
            <v>0</v>
          </cell>
          <cell r="G25">
            <v>0</v>
          </cell>
        </row>
        <row r="26">
          <cell r="E26">
            <v>0</v>
          </cell>
          <cell r="F26">
            <v>0</v>
          </cell>
          <cell r="G26">
            <v>0</v>
          </cell>
        </row>
        <row r="27">
          <cell r="E27">
            <v>0</v>
          </cell>
          <cell r="F27">
            <v>0</v>
          </cell>
          <cell r="G27">
            <v>0</v>
          </cell>
        </row>
        <row r="28">
          <cell r="E28">
            <v>3.1</v>
          </cell>
          <cell r="F28">
            <v>3</v>
          </cell>
          <cell r="G28">
            <v>2.9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332"/>
  <sheetViews>
    <sheetView tabSelected="1" topLeftCell="A4" zoomScale="85" zoomScaleNormal="85" workbookViewId="0">
      <pane xSplit="2" ySplit="3" topLeftCell="BD101" activePane="bottomRight" state="frozen"/>
      <selection activeCell="A4" sqref="A4"/>
      <selection pane="topRight" activeCell="C4" sqref="C4"/>
      <selection pane="bottomLeft" activeCell="A7" sqref="A7"/>
      <selection pane="bottomRight" activeCell="BJ117" sqref="BJ117"/>
    </sheetView>
  </sheetViews>
  <sheetFormatPr defaultRowHeight="14.4" x14ac:dyDescent="0.3"/>
  <cols>
    <col min="1" max="1" width="28.88671875" customWidth="1"/>
    <col min="2" max="2" width="14.88671875" customWidth="1"/>
    <col min="9" max="9" width="5.88671875" bestFit="1" customWidth="1"/>
    <col min="10" max="10" width="5.6640625" customWidth="1"/>
    <col min="11" max="11" width="6.109375" customWidth="1"/>
    <col min="12" max="12" width="13.33203125" style="33" bestFit="1" customWidth="1"/>
    <col min="13" max="19" width="0" hidden="1" customWidth="1"/>
    <col min="20" max="20" width="7.33203125" hidden="1" customWidth="1"/>
    <col min="21" max="22" width="0" hidden="1" customWidth="1"/>
    <col min="23" max="23" width="12.88671875" hidden="1" customWidth="1"/>
    <col min="24" max="34" width="0" hidden="1" customWidth="1"/>
    <col min="45" max="45" width="11.33203125" customWidth="1"/>
    <col min="56" max="56" width="11.21875" bestFit="1" customWidth="1"/>
    <col min="67" max="67" width="10.44140625" bestFit="1" customWidth="1"/>
  </cols>
  <sheetData>
    <row r="1" spans="1:67" x14ac:dyDescent="0.3">
      <c r="A1" s="51" t="s">
        <v>7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</row>
    <row r="2" spans="1:67" x14ac:dyDescent="0.3">
      <c r="A2" s="51"/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</row>
    <row r="3" spans="1:67" ht="23.25" customHeight="1" thickBot="1" x14ac:dyDescent="0.35">
      <c r="A3" s="52" t="s">
        <v>10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67" x14ac:dyDescent="0.3">
      <c r="A4" s="60" t="s">
        <v>8</v>
      </c>
      <c r="B4" s="58" t="s">
        <v>9</v>
      </c>
      <c r="C4" s="54" t="s">
        <v>15</v>
      </c>
      <c r="D4" s="55"/>
      <c r="E4" s="55"/>
      <c r="F4" s="55"/>
      <c r="G4" s="55"/>
      <c r="H4" s="55"/>
      <c r="I4" s="55"/>
      <c r="J4" s="55"/>
      <c r="K4" s="55"/>
      <c r="L4" s="55"/>
      <c r="M4" s="54" t="s">
        <v>16</v>
      </c>
      <c r="N4" s="55"/>
      <c r="O4" s="55"/>
      <c r="P4" s="55"/>
      <c r="Q4" s="55"/>
      <c r="R4" s="55"/>
      <c r="S4" s="55"/>
      <c r="T4" s="55"/>
      <c r="U4" s="55"/>
      <c r="V4" s="55"/>
      <c r="W4" s="55"/>
      <c r="X4" s="54" t="s">
        <v>17</v>
      </c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4" t="s">
        <v>16</v>
      </c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4" t="s">
        <v>19</v>
      </c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4" t="s">
        <v>20</v>
      </c>
      <c r="BF4" s="55"/>
      <c r="BG4" s="55"/>
      <c r="BH4" s="55"/>
      <c r="BI4" s="55"/>
      <c r="BJ4" s="55"/>
      <c r="BK4" s="55"/>
      <c r="BL4" s="55"/>
      <c r="BM4" s="55"/>
      <c r="BN4" s="55"/>
      <c r="BO4" s="55"/>
    </row>
    <row r="5" spans="1:67" ht="25.5" customHeight="1" thickBot="1" x14ac:dyDescent="0.35">
      <c r="A5" s="61"/>
      <c r="B5" s="59"/>
      <c r="C5" s="56"/>
      <c r="D5" s="57"/>
      <c r="E5" s="57"/>
      <c r="F5" s="57"/>
      <c r="G5" s="57"/>
      <c r="H5" s="57"/>
      <c r="I5" s="57"/>
      <c r="J5" s="57"/>
      <c r="K5" s="57"/>
      <c r="L5" s="57"/>
      <c r="M5" s="56"/>
      <c r="N5" s="57"/>
      <c r="O5" s="57"/>
      <c r="P5" s="57"/>
      <c r="Q5" s="57"/>
      <c r="R5" s="57"/>
      <c r="S5" s="57"/>
      <c r="T5" s="57"/>
      <c r="U5" s="57"/>
      <c r="V5" s="57"/>
      <c r="W5" s="57"/>
      <c r="X5" s="56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6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6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6"/>
      <c r="BF5" s="57"/>
      <c r="BG5" s="57"/>
      <c r="BH5" s="57"/>
      <c r="BI5" s="57"/>
      <c r="BJ5" s="57"/>
      <c r="BK5" s="57"/>
      <c r="BL5" s="57"/>
      <c r="BM5" s="57"/>
      <c r="BN5" s="57"/>
      <c r="BO5" s="57"/>
    </row>
    <row r="6" spans="1:67" ht="123" customHeight="1" thickBot="1" x14ac:dyDescent="0.35">
      <c r="A6" s="62"/>
      <c r="B6" s="1" t="s">
        <v>0</v>
      </c>
      <c r="C6" s="6" t="s">
        <v>21</v>
      </c>
      <c r="D6" s="6" t="s">
        <v>22</v>
      </c>
      <c r="E6" s="6" t="s">
        <v>23</v>
      </c>
      <c r="F6" s="6" t="s">
        <v>24</v>
      </c>
      <c r="G6" s="6" t="s">
        <v>25</v>
      </c>
      <c r="H6" s="6" t="s">
        <v>26</v>
      </c>
      <c r="I6" s="15" t="s">
        <v>1</v>
      </c>
      <c r="J6" s="3" t="s">
        <v>2</v>
      </c>
      <c r="K6" s="4" t="s">
        <v>3</v>
      </c>
      <c r="L6" s="32" t="s">
        <v>4</v>
      </c>
      <c r="M6" s="6" t="s">
        <v>14</v>
      </c>
      <c r="N6" s="6" t="s">
        <v>14</v>
      </c>
      <c r="O6" s="6" t="s">
        <v>14</v>
      </c>
      <c r="P6" s="6" t="s">
        <v>14</v>
      </c>
      <c r="Q6" s="6" t="s">
        <v>14</v>
      </c>
      <c r="R6" s="6" t="s">
        <v>14</v>
      </c>
      <c r="S6" s="2" t="s">
        <v>1</v>
      </c>
      <c r="T6" s="3" t="s">
        <v>2</v>
      </c>
      <c r="U6" s="31" t="s">
        <v>3</v>
      </c>
      <c r="V6" s="8" t="s">
        <v>13</v>
      </c>
      <c r="W6" s="5" t="s">
        <v>4</v>
      </c>
      <c r="X6" s="6" t="s">
        <v>14</v>
      </c>
      <c r="Y6" s="6" t="s">
        <v>14</v>
      </c>
      <c r="Z6" s="6" t="s">
        <v>14</v>
      </c>
      <c r="AA6" s="6" t="s">
        <v>14</v>
      </c>
      <c r="AB6" s="6" t="s">
        <v>14</v>
      </c>
      <c r="AC6" s="6" t="s">
        <v>14</v>
      </c>
      <c r="AD6" s="2" t="s">
        <v>1</v>
      </c>
      <c r="AE6" s="3" t="s">
        <v>2</v>
      </c>
      <c r="AF6" s="31" t="s">
        <v>3</v>
      </c>
      <c r="AG6" s="8" t="s">
        <v>13</v>
      </c>
      <c r="AH6" s="5" t="s">
        <v>4</v>
      </c>
      <c r="AI6" s="6" t="s">
        <v>27</v>
      </c>
      <c r="AJ6" s="6" t="s">
        <v>28</v>
      </c>
      <c r="AK6" s="6" t="s">
        <v>29</v>
      </c>
      <c r="AL6" s="6" t="s">
        <v>30</v>
      </c>
      <c r="AM6" s="6" t="s">
        <v>31</v>
      </c>
      <c r="AN6" s="6" t="s">
        <v>32</v>
      </c>
      <c r="AO6" s="2" t="s">
        <v>1</v>
      </c>
      <c r="AP6" s="3" t="s">
        <v>2</v>
      </c>
      <c r="AQ6" s="31" t="s">
        <v>3</v>
      </c>
      <c r="AR6" s="8" t="s">
        <v>13</v>
      </c>
      <c r="AS6" s="5" t="s">
        <v>4</v>
      </c>
      <c r="AT6" s="6" t="s">
        <v>84</v>
      </c>
      <c r="AU6" s="6" t="s">
        <v>85</v>
      </c>
      <c r="AV6" s="6" t="s">
        <v>86</v>
      </c>
      <c r="AW6" s="6" t="s">
        <v>87</v>
      </c>
      <c r="AX6" s="6" t="s">
        <v>88</v>
      </c>
      <c r="AY6" s="6" t="s">
        <v>89</v>
      </c>
      <c r="AZ6" s="2" t="s">
        <v>1</v>
      </c>
      <c r="BA6" s="3" t="s">
        <v>2</v>
      </c>
      <c r="BB6" s="31" t="s">
        <v>3</v>
      </c>
      <c r="BC6" s="8" t="s">
        <v>13</v>
      </c>
      <c r="BD6" s="5" t="s">
        <v>4</v>
      </c>
      <c r="BE6" s="6" t="s">
        <v>90</v>
      </c>
      <c r="BF6" s="6" t="s">
        <v>91</v>
      </c>
      <c r="BG6" s="6" t="s">
        <v>92</v>
      </c>
      <c r="BH6" s="6" t="s">
        <v>93</v>
      </c>
      <c r="BI6" s="6" t="s">
        <v>94</v>
      </c>
      <c r="BJ6" s="6" t="s">
        <v>95</v>
      </c>
      <c r="BK6" s="2" t="s">
        <v>1</v>
      </c>
      <c r="BL6" s="3" t="s">
        <v>2</v>
      </c>
      <c r="BM6" s="31" t="s">
        <v>3</v>
      </c>
      <c r="BN6" s="8" t="s">
        <v>13</v>
      </c>
      <c r="BO6" s="5" t="s">
        <v>4</v>
      </c>
    </row>
    <row r="7" spans="1:67" ht="24.75" customHeight="1" x14ac:dyDescent="0.3">
      <c r="A7" s="21">
        <v>1</v>
      </c>
      <c r="B7" s="17" t="s">
        <v>11</v>
      </c>
      <c r="C7" s="24">
        <v>3</v>
      </c>
      <c r="D7" s="7">
        <v>3</v>
      </c>
      <c r="E7" s="7">
        <v>3</v>
      </c>
      <c r="F7" s="7">
        <v>3</v>
      </c>
      <c r="G7" s="7">
        <v>3</v>
      </c>
      <c r="H7" s="7">
        <v>2</v>
      </c>
      <c r="I7" s="16">
        <f>SUM(C7:H7)</f>
        <v>17</v>
      </c>
      <c r="J7" s="39">
        <f>I8*100/600</f>
        <v>75.166666666666671</v>
      </c>
      <c r="K7" s="63">
        <f>(C7*C12+D7*D12+E7*E12+F7*F12+G7*G12+H7*H12)/(C7+D7+E7+F7+G7+H7)</f>
        <v>3.4117647058823528</v>
      </c>
      <c r="L7" s="66" t="str">
        <f>LOOKUP(K7,{0,1},{"Dropped Out"," Promoted"})</f>
        <v xml:space="preserve"> Promoted</v>
      </c>
      <c r="M7" s="24">
        <v>3</v>
      </c>
      <c r="N7" s="25">
        <v>2</v>
      </c>
      <c r="O7" s="25">
        <v>3</v>
      </c>
      <c r="P7" s="25">
        <v>3</v>
      </c>
      <c r="Q7" s="25">
        <v>3</v>
      </c>
      <c r="R7" s="26">
        <v>3</v>
      </c>
      <c r="S7" s="36">
        <f>SUM(M8,N8,O8,,P8,Q8,R8)</f>
        <v>360</v>
      </c>
      <c r="T7" s="39">
        <f>AVERAGE(M8,N8,O8,P8,Q8,R8)</f>
        <v>60</v>
      </c>
      <c r="U7" s="42">
        <f>(M7*M12+N7*N12+O7*O12+P7*P12+Q7*Q12+R7*R12)/(M7+N7+O7+P7+Q7+R7)</f>
        <v>2</v>
      </c>
      <c r="V7" s="45" t="e">
        <f>(C7*C12+D7*D12+E7*E12+F7*F12+H7*H12+#REF!*#REF!+M7*M12+N7*N12+O7*O12+P7*P12+Q7*Q12+R7*R12)/(C7+D7+E7+F7+H7+#REF!+M7+N7+O7+P7+Q7+R7)</f>
        <v>#REF!</v>
      </c>
      <c r="W7" s="48" t="e">
        <f>LOOKUP(V7,{0,1.5,2},{"Dropped Out","Probation","Promoted"})</f>
        <v>#REF!</v>
      </c>
      <c r="X7" s="24">
        <v>3</v>
      </c>
      <c r="Y7" s="25">
        <v>2</v>
      </c>
      <c r="Z7" s="25">
        <v>3</v>
      </c>
      <c r="AA7" s="25">
        <v>3</v>
      </c>
      <c r="AB7" s="25">
        <v>3</v>
      </c>
      <c r="AC7" s="26">
        <v>3</v>
      </c>
      <c r="AD7" s="36">
        <f>SUM(X8,Y8,Z8,,AA8,AB8,AC8)</f>
        <v>0</v>
      </c>
      <c r="AE7" s="39" t="e">
        <f>AVERAGE(X8,Y8,Z8,AA8,AB8,AC8)</f>
        <v>#DIV/0!</v>
      </c>
      <c r="AF7" s="42">
        <f>(X7*X12+Y7*Y12+Z7*Z12+AA7*AA12+AB7*AB12+AC7*AC12)/(X7+Y7+Z7+AA7+AB7+AC7)</f>
        <v>0</v>
      </c>
      <c r="AG7" s="45">
        <f>(N7*N12+O7*O12+P7*P12+Q7*Q12+R7*R12+S7*S12+X7*X12+Y7*Y12+Z7*Z12+AA7*AA12+AB7*AB12+AC7*AC12)/(N7+O7+P7+Q7+R7+S7+X7+Y7+Z7+AA7+AB7+AC7)</f>
        <v>7.1611253196930943E-2</v>
      </c>
      <c r="AH7" s="48" t="str">
        <f>LOOKUP(AG7,{0,1.5,2},{"Dropped Out","Probation","Promoted"})</f>
        <v>Dropped Out</v>
      </c>
      <c r="AI7" s="24">
        <v>3</v>
      </c>
      <c r="AJ7" s="25">
        <v>3</v>
      </c>
      <c r="AK7" s="25">
        <v>3</v>
      </c>
      <c r="AL7" s="25">
        <v>3</v>
      </c>
      <c r="AM7" s="25">
        <v>3</v>
      </c>
      <c r="AN7" s="26">
        <v>2</v>
      </c>
      <c r="AO7" s="36">
        <f>SUM(AI8,AJ8,AK8,,AL8,AM8,AN8)</f>
        <v>453</v>
      </c>
      <c r="AP7" s="39">
        <f>AO7*100/600</f>
        <v>75.5</v>
      </c>
      <c r="AQ7" s="42">
        <f>(AI7*AI12+AJ7*AJ12+AK7*AK12+AL7*AL12+AM7*AM12+AN7*AN12)/(AI7+AJ7+AK7+AL7+AM7+AN7)</f>
        <v>3.3470588235294119</v>
      </c>
      <c r="AR7" s="45">
        <f>(C7*C12+D7*D12+E7*E12+F7*F12+H7*H12+G7*G12++AI7*AI12+AJ7*AJ12+AK7*AK12+AL7*AL12+AM7*AM12+AN7*AN12)/(C7+D7+E7+F7+H7+G7+AI7+AJ7+AK7+AL7+AM7+AN7)</f>
        <v>3.3794117647058823</v>
      </c>
      <c r="AS7" s="48" t="str">
        <f>LOOKUP(AR7,{0,1.5},{"Dropped Out","Promoted"})</f>
        <v>Promoted</v>
      </c>
      <c r="AT7" s="24">
        <v>3</v>
      </c>
      <c r="AU7" s="25">
        <v>3</v>
      </c>
      <c r="AV7" s="25">
        <v>3</v>
      </c>
      <c r="AW7" s="25">
        <v>3</v>
      </c>
      <c r="AX7" s="25">
        <v>3</v>
      </c>
      <c r="AY7" s="26">
        <v>3</v>
      </c>
      <c r="AZ7" s="36">
        <f>SUM(AT8,AU8,AV8,,AW8,AX8,AY8)</f>
        <v>454</v>
      </c>
      <c r="BA7" s="39">
        <f>AZ7*100/600</f>
        <v>75.666666666666671</v>
      </c>
      <c r="BB7" s="42">
        <f>(AT7*AT12+AU7*AU12+AV7*AV12+AW7*AW12+AX7*AX12+AY7*AY12)/(AT7+AU7+AV7+AW7+AX7+AY7)</f>
        <v>3.5666666666666669</v>
      </c>
      <c r="BC7" s="45">
        <f>(C7*C12+D7*D12+E7*E12+F7*F12+H7*H12+G7*G12+AI7*AI12+AJ7*AJ12+AK7*AK12+AL7*AL12+AM7*AM12+AN7*AN12+AT7*AT12+AU7*AU12+AV7*AV12+AW7*AW12+AX7*AX12+AY7*AY12)/(C7+D7+E7+F7+H7+G7+AI7+AJ7+AK7+AL7+AM7+AN7+AT7+AU7+AV7+AW7+AX7+AY7)</f>
        <v>3.4442307692307699</v>
      </c>
      <c r="BD7" s="48" t="str">
        <f>LOOKUP(BC7,{0,1.75},{"Dropped Out","Promoted"})</f>
        <v>Promoted</v>
      </c>
      <c r="BE7" s="24">
        <v>3</v>
      </c>
      <c r="BF7" s="25">
        <v>3</v>
      </c>
      <c r="BG7" s="25">
        <v>3</v>
      </c>
      <c r="BH7" s="25">
        <v>3</v>
      </c>
      <c r="BI7" s="25">
        <v>3</v>
      </c>
      <c r="BJ7" s="26">
        <v>3</v>
      </c>
      <c r="BK7" s="36">
        <f>SUM(BE8,BF8,BG8,,BH8,BI8,BJ8)</f>
        <v>468</v>
      </c>
      <c r="BL7" s="39">
        <f>BK7*100/600</f>
        <v>78</v>
      </c>
      <c r="BM7" s="42">
        <f>(BE7*BE12+BF7*BF12+BG7*BG12+BH7*BH12+BI7*BI12+BJ7*BJ12)/(BE7+BF7+BG7+BH7+BI7+BJ7)</f>
        <v>3.6166666666666671</v>
      </c>
      <c r="BN7" s="45">
        <f>(C7*C12+D7*D12+E7*E12+F7*F12+H7*H12+G7*G12+AI7*AI12+AJ7*AJ12+AK7*AK12+AL7*AL12+AM7*AM12+AN7*AN12+AT7*AT12+AU7*AU12+AV7*AV12+AW7*AW12+AX7*AX12+AY7*AY12+BE7*BE12+BF7*BF12+BG7*BG12+BH7*BH12+BI7*BI12+BJ7*BJ12)/(C7+D7+E7+F7+H7+G7+AI7+AJ7+AK7+AL7+AM7+AN7+AT7+AU7+AV7+AW7+AX7+AY7+BE7+BF7+BG7+BH7+BI7+BJ7)</f>
        <v>3.4885714285714284</v>
      </c>
      <c r="BO7" s="48" t="str">
        <f>LOOKUP(BN7,{0,2},{"Dropped Out","Promoted"})</f>
        <v>Promoted</v>
      </c>
    </row>
    <row r="8" spans="1:67" ht="16.8" x14ac:dyDescent="0.3">
      <c r="A8" s="22" t="s">
        <v>33</v>
      </c>
      <c r="B8" s="18" t="s">
        <v>12</v>
      </c>
      <c r="C8" s="7">
        <v>80</v>
      </c>
      <c r="D8" s="7">
        <v>83</v>
      </c>
      <c r="E8" s="7">
        <v>73</v>
      </c>
      <c r="F8" s="7">
        <v>83</v>
      </c>
      <c r="G8" s="7">
        <v>57</v>
      </c>
      <c r="H8" s="7">
        <v>75</v>
      </c>
      <c r="I8" s="34">
        <f>SUM(C8:H8)</f>
        <v>451</v>
      </c>
      <c r="J8" s="40"/>
      <c r="K8" s="64"/>
      <c r="L8" s="67"/>
      <c r="M8" s="27">
        <v>60</v>
      </c>
      <c r="N8" s="28">
        <v>60</v>
      </c>
      <c r="O8" s="28">
        <v>60</v>
      </c>
      <c r="P8" s="28">
        <v>60</v>
      </c>
      <c r="Q8" s="28">
        <v>60</v>
      </c>
      <c r="R8" s="29">
        <v>60</v>
      </c>
      <c r="S8" s="37"/>
      <c r="T8" s="40"/>
      <c r="U8" s="43"/>
      <c r="V8" s="46"/>
      <c r="W8" s="49"/>
      <c r="X8" s="27"/>
      <c r="Y8" s="28"/>
      <c r="Z8" s="28"/>
      <c r="AA8" s="28"/>
      <c r="AB8" s="28"/>
      <c r="AC8" s="29"/>
      <c r="AD8" s="37"/>
      <c r="AE8" s="40"/>
      <c r="AF8" s="43"/>
      <c r="AG8" s="46"/>
      <c r="AH8" s="49"/>
      <c r="AI8" s="7">
        <v>73</v>
      </c>
      <c r="AJ8" s="7">
        <v>72</v>
      </c>
      <c r="AK8" s="7">
        <v>68</v>
      </c>
      <c r="AL8" s="7">
        <v>80</v>
      </c>
      <c r="AM8" s="7">
        <v>70</v>
      </c>
      <c r="AN8" s="7">
        <v>90</v>
      </c>
      <c r="AO8" s="37"/>
      <c r="AP8" s="40"/>
      <c r="AQ8" s="43"/>
      <c r="AR8" s="46"/>
      <c r="AS8" s="49"/>
      <c r="AT8" s="7">
        <v>80</v>
      </c>
      <c r="AU8" s="7">
        <v>78</v>
      </c>
      <c r="AV8" s="7">
        <v>76</v>
      </c>
      <c r="AW8" s="7">
        <v>65</v>
      </c>
      <c r="AX8" s="7">
        <v>80</v>
      </c>
      <c r="AY8" s="7">
        <v>75</v>
      </c>
      <c r="AZ8" s="37"/>
      <c r="BA8" s="40"/>
      <c r="BB8" s="43"/>
      <c r="BC8" s="46"/>
      <c r="BD8" s="49"/>
      <c r="BE8" s="7">
        <v>77</v>
      </c>
      <c r="BF8" s="7">
        <v>84</v>
      </c>
      <c r="BG8" s="7">
        <v>72</v>
      </c>
      <c r="BH8" s="7">
        <v>87</v>
      </c>
      <c r="BI8" s="7">
        <v>74</v>
      </c>
      <c r="BJ8" s="7">
        <v>74</v>
      </c>
      <c r="BK8" s="37"/>
      <c r="BL8" s="40"/>
      <c r="BM8" s="43"/>
      <c r="BN8" s="46"/>
      <c r="BO8" s="49"/>
    </row>
    <row r="9" spans="1:67" ht="16.8" x14ac:dyDescent="0.3">
      <c r="A9" s="22" t="s">
        <v>34</v>
      </c>
      <c r="B9" s="18"/>
      <c r="C9" s="7"/>
      <c r="D9" s="7"/>
      <c r="E9" s="7"/>
      <c r="F9" s="7"/>
      <c r="G9" s="7"/>
      <c r="H9" s="7"/>
      <c r="I9" s="13"/>
      <c r="J9" s="40"/>
      <c r="K9" s="64"/>
      <c r="L9" s="67"/>
      <c r="M9" s="27"/>
      <c r="N9" s="28"/>
      <c r="O9" s="28"/>
      <c r="P9" s="28"/>
      <c r="Q9" s="28"/>
      <c r="R9" s="29"/>
      <c r="S9" s="37"/>
      <c r="T9" s="40"/>
      <c r="U9" s="43"/>
      <c r="V9" s="46"/>
      <c r="W9" s="49"/>
      <c r="X9" s="69" t="s">
        <v>18</v>
      </c>
      <c r="Y9" s="70"/>
      <c r="Z9" s="70"/>
      <c r="AA9" s="70"/>
      <c r="AB9" s="70"/>
      <c r="AC9" s="71"/>
      <c r="AD9" s="37"/>
      <c r="AE9" s="40"/>
      <c r="AF9" s="43"/>
      <c r="AG9" s="46"/>
      <c r="AH9" s="49"/>
      <c r="AI9" s="7"/>
      <c r="AJ9" s="7"/>
      <c r="AK9" s="7"/>
      <c r="AL9" s="7"/>
      <c r="AM9" s="7"/>
      <c r="AN9" s="7"/>
      <c r="AO9" s="37"/>
      <c r="AP9" s="40"/>
      <c r="AQ9" s="43"/>
      <c r="AR9" s="46"/>
      <c r="AS9" s="49"/>
      <c r="AT9" s="7"/>
      <c r="AU9" s="7"/>
      <c r="AV9" s="7"/>
      <c r="AW9" s="7"/>
      <c r="AX9" s="7"/>
      <c r="AY9" s="7"/>
      <c r="AZ9" s="37"/>
      <c r="BA9" s="40"/>
      <c r="BB9" s="43"/>
      <c r="BC9" s="46"/>
      <c r="BD9" s="49"/>
      <c r="BE9" s="7"/>
      <c r="BF9" s="7"/>
      <c r="BG9" s="7"/>
      <c r="BH9" s="7"/>
      <c r="BI9" s="7"/>
      <c r="BJ9" s="7"/>
      <c r="BK9" s="37"/>
      <c r="BL9" s="40"/>
      <c r="BM9" s="43"/>
      <c r="BN9" s="46"/>
      <c r="BO9" s="49"/>
    </row>
    <row r="10" spans="1:67" ht="16.8" x14ac:dyDescent="0.3">
      <c r="A10" s="22" t="s">
        <v>35</v>
      </c>
      <c r="B10" s="19"/>
      <c r="C10" s="7"/>
      <c r="D10" s="7"/>
      <c r="E10" s="7"/>
      <c r="F10" s="7"/>
      <c r="G10" s="7"/>
      <c r="H10" s="7"/>
      <c r="I10" s="13"/>
      <c r="J10" s="40"/>
      <c r="K10" s="64"/>
      <c r="L10" s="67"/>
      <c r="M10" s="27"/>
      <c r="N10" s="28"/>
      <c r="O10" s="28"/>
      <c r="P10" s="28"/>
      <c r="Q10" s="28"/>
      <c r="R10" s="29"/>
      <c r="S10" s="37"/>
      <c r="T10" s="40"/>
      <c r="U10" s="43"/>
      <c r="V10" s="46"/>
      <c r="W10" s="49"/>
      <c r="X10" s="27"/>
      <c r="Y10" s="28"/>
      <c r="Z10" s="28"/>
      <c r="AA10" s="28"/>
      <c r="AB10" s="28"/>
      <c r="AC10" s="29"/>
      <c r="AD10" s="37"/>
      <c r="AE10" s="40"/>
      <c r="AF10" s="43"/>
      <c r="AG10" s="46"/>
      <c r="AH10" s="49"/>
      <c r="AI10" s="7"/>
      <c r="AJ10" s="7"/>
      <c r="AK10" s="7"/>
      <c r="AL10" s="7"/>
      <c r="AM10" s="7"/>
      <c r="AN10" s="7"/>
      <c r="AO10" s="37"/>
      <c r="AP10" s="40"/>
      <c r="AQ10" s="43"/>
      <c r="AR10" s="46"/>
      <c r="AS10" s="49"/>
      <c r="AT10" s="7"/>
      <c r="AU10" s="7"/>
      <c r="AV10" s="7"/>
      <c r="AW10" s="7"/>
      <c r="AX10" s="7"/>
      <c r="AY10" s="7"/>
      <c r="AZ10" s="37"/>
      <c r="BA10" s="40"/>
      <c r="BB10" s="43"/>
      <c r="BC10" s="46"/>
      <c r="BD10" s="49"/>
      <c r="BE10" s="7"/>
      <c r="BF10" s="7"/>
      <c r="BG10" s="7"/>
      <c r="BH10" s="7"/>
      <c r="BI10" s="7"/>
      <c r="BJ10" s="7"/>
      <c r="BK10" s="37"/>
      <c r="BL10" s="40"/>
      <c r="BM10" s="43"/>
      <c r="BN10" s="46"/>
      <c r="BO10" s="49"/>
    </row>
    <row r="11" spans="1:67" ht="15" customHeight="1" x14ac:dyDescent="0.3">
      <c r="A11" s="22"/>
      <c r="B11" s="19" t="s">
        <v>5</v>
      </c>
      <c r="C11" s="9" t="str">
        <f>LOOKUP(C8, {0,50,60,63,66,70,73,75,80,85,90}, {"F","D","C-","C","C+","B-","B","B+","A-","A","A+"})</f>
        <v>A-</v>
      </c>
      <c r="D11" s="9" t="str">
        <f>LOOKUP(D8, {0,50,60,63,66,70,73,75,80,85,90}, {"F","D","C-","C","C+","B-","B","B+","A-","A","A+"})</f>
        <v>A-</v>
      </c>
      <c r="E11" s="9" t="str">
        <f>LOOKUP(E8, {0,50,60,63,66,70,73,75,80,85,90}, {"F","D","C-","C","C+","B-","B","B+","A-","A","A+"})</f>
        <v>B</v>
      </c>
      <c r="F11" s="9" t="str">
        <f>LOOKUP(F8, {0,50,60,63,66,70,73,75,80,85,90}, {"F","D","C-","C","C+","B-","B","B+","A-","A","A+"})</f>
        <v>A-</v>
      </c>
      <c r="G11" s="9" t="str">
        <f>LOOKUP(G8, {0,50,60,63,66,70,73,75,80,85,90}, {"F","D","C-","C","C+","B-","B","B+","A-","A","A+"})</f>
        <v>D</v>
      </c>
      <c r="H11" s="9" t="str">
        <f>LOOKUP(H8, {0,50,60,63,66,70,73,75,80,85,90}, {"F","D","C-","C","C+","B-","B","B+","A-","A","A+"})</f>
        <v>B+</v>
      </c>
      <c r="I11" s="13"/>
      <c r="J11" s="40"/>
      <c r="K11" s="64"/>
      <c r="L11" s="67"/>
      <c r="M11" s="9" t="str">
        <f>LOOKUP(M8, {0,50,60,63,66,70,73,75,80,85,90}, {"F","D","C-","C","C+","B-","B","B+","A-","A","A+"})</f>
        <v>C-</v>
      </c>
      <c r="N11" s="9" t="str">
        <f>LOOKUP(N8, {0,50,60,63,66,70,73,75,80,85,90}, {"F","D","C-","C","C+","B-","B","B+","A-","A","A+"})</f>
        <v>C-</v>
      </c>
      <c r="O11" s="9" t="str">
        <f>LOOKUP(O8, {0,50,60,63,66,70,73,75,80,85,90}, {"F","D","C-","C","C+","B-","B","B+","A-","A","A+"})</f>
        <v>C-</v>
      </c>
      <c r="P11" s="9" t="str">
        <f>LOOKUP(P8, {0,50,60,63,66,70,73,75,80,85,90}, {"F","D","C-","C","C+","B-","B","B+","A-","A","A+"})</f>
        <v>C-</v>
      </c>
      <c r="Q11" s="9" t="str">
        <f>LOOKUP(Q8, {0,50,60,63,66,70,73,75,80,85,90}, {"F","D","C-","C","C+","B-","B","B+","A-","A","A+"})</f>
        <v>C-</v>
      </c>
      <c r="R11" s="9" t="str">
        <f>LOOKUP(R8, {0,50,60,63,66,70,73,75,80,85,90}, {"F","D","C-","C","C+","B-","B","B+","A-","A","A+"})</f>
        <v>C-</v>
      </c>
      <c r="S11" s="37"/>
      <c r="T11" s="40"/>
      <c r="U11" s="43"/>
      <c r="V11" s="46"/>
      <c r="W11" s="49"/>
      <c r="X11" s="10" t="str">
        <f>LOOKUP(X8, {0,50,55,58,61,65,70,75,80,85}, {"F","D","C-","C","C+","B-","B","B+","A-","A+"})</f>
        <v>F</v>
      </c>
      <c r="Y11" s="9" t="str">
        <f>LOOKUP(Y8, {0,50,55,58,61,65,70,75,80,85}, {"F","D","C-","C","C+","B-","B","B+","A-","A+"})</f>
        <v>F</v>
      </c>
      <c r="Z11" s="9" t="str">
        <f>LOOKUP(Z8, {0,50,55,58,61,65,70,75,80,85}, {"F","D","C-","C","C+","B-","B","B+","A-","A+"})</f>
        <v>F</v>
      </c>
      <c r="AA11" s="9" t="str">
        <f>LOOKUP(AA8, {0,50,55,58,61,65,70,75,80,85}, {"F","D","C-","C","C+","B-","B","B+","A-","A+"})</f>
        <v>F</v>
      </c>
      <c r="AB11" s="9" t="str">
        <f>LOOKUP(AB8, {0,50,55,58,61,65,70,75,80,85}, {"F","D","C-","C","C+","B-","B","B+","A-","A+"})</f>
        <v>F</v>
      </c>
      <c r="AC11" s="29" t="str">
        <f>LOOKUP(AC8, {0,50,55,58,61,65,70,75,80,85}, {"F","D","C-","C","C+","B-","B","B+","A-","A+"})</f>
        <v>F</v>
      </c>
      <c r="AD11" s="37"/>
      <c r="AE11" s="40"/>
      <c r="AF11" s="43"/>
      <c r="AG11" s="46"/>
      <c r="AH11" s="49"/>
      <c r="AI11" s="9" t="str">
        <f>LOOKUP(AI8, {0,50,60,63,66,70,73,75,80,85,90}, {"F","D","C-","C","C+","B-","B","B+","A-","A","A+"})</f>
        <v>B</v>
      </c>
      <c r="AJ11" s="9" t="str">
        <f>LOOKUP(AJ8, {0,50,60,63,66,70,73,75,80,85,90}, {"F","D","C-","C","C+","B-","B","B+","A-","A","A+"})</f>
        <v>B-</v>
      </c>
      <c r="AK11" s="9" t="str">
        <f>LOOKUP(AK8, {0,50,60,63,66,70,73,75,80,85,90}, {"F","D","C-","C","C+","B-","B","B+","A-","A","A+"})</f>
        <v>C+</v>
      </c>
      <c r="AL11" s="9" t="str">
        <f>LOOKUP(AL8, {0,50,60,63,66,70,73,75,80,85,90}, {"F","D","C-","C","C+","B-","B","B+","A-","A","A+"})</f>
        <v>A-</v>
      </c>
      <c r="AM11" s="9" t="str">
        <f>LOOKUP(AM8, {0,50,60,63,66,70,73,75,80,85,90}, {"F","D","C-","C","C+","B-","B","B+","A-","A","A+"})</f>
        <v>B-</v>
      </c>
      <c r="AN11" s="9" t="str">
        <f>LOOKUP(AN8, {0,50,60,63,66,70,73,75,80,85,90}, {"F","D","C-","C","C+","B-","B","B+","A-","A","A+"})</f>
        <v>A+</v>
      </c>
      <c r="AO11" s="37"/>
      <c r="AP11" s="40"/>
      <c r="AQ11" s="43"/>
      <c r="AR11" s="46"/>
      <c r="AS11" s="49"/>
      <c r="AT11" s="9" t="str">
        <f>LOOKUP(AT8, {0,50,60,63,66,70,73,75,80,85,90}, {"F","D","C-","C","C+","B-","B","B+","A-","A","A+"})</f>
        <v>A-</v>
      </c>
      <c r="AU11" s="9" t="str">
        <f>LOOKUP(AU8, {0,50,60,63,66,70,73,75,80,85,90}, {"F","D","C-","C","C+","B-","B","B+","A-","A","A+"})</f>
        <v>B+</v>
      </c>
      <c r="AV11" s="9" t="str">
        <f>LOOKUP(AV8, {0,50,60,63,66,70,73,75,80,85,90}, {"F","D","C-","C","C+","B-","B","B+","A-","A","A+"})</f>
        <v>B+</v>
      </c>
      <c r="AW11" s="9" t="str">
        <f>LOOKUP(AW8, {0,50,60,63,66,70,73,75,80,85,90}, {"F","D","C-","C","C+","B-","B","B+","A-","A","A+"})</f>
        <v>C</v>
      </c>
      <c r="AX11" s="9" t="str">
        <f>LOOKUP(AX8, {0,50,60,63,66,70,73,75,80,85,90}, {"F","D","C-","C","C+","B-","B","B+","A-","A","A+"})</f>
        <v>A-</v>
      </c>
      <c r="AY11" s="9" t="str">
        <f>LOOKUP(AY8, {0,50,60,63,66,70,73,75,80,85,90}, {"F","D","C-","C","C+","B-","B","B+","A-","A","A+"})</f>
        <v>B+</v>
      </c>
      <c r="AZ11" s="37"/>
      <c r="BA11" s="40"/>
      <c r="BB11" s="43"/>
      <c r="BC11" s="46"/>
      <c r="BD11" s="49"/>
      <c r="BE11" s="9" t="str">
        <f>LOOKUP(BE8, {0,50,60,63,66,70,73,75,80,85,90}, {"F","D","C-","C","C+","B-","B","B+","A-","A","A+"})</f>
        <v>B+</v>
      </c>
      <c r="BF11" s="9" t="str">
        <f>LOOKUP(BF8, {0,50,60,63,66,70,73,75,80,85,90}, {"F","D","C-","C","C+","B-","B","B+","A-","A","A+"})</f>
        <v>A-</v>
      </c>
      <c r="BG11" s="9" t="str">
        <f>LOOKUP(BG8, {0,50,60,63,66,70,73,75,80,85,90}, {"F","D","C-","C","C+","B-","B","B+","A-","A","A+"})</f>
        <v>B-</v>
      </c>
      <c r="BH11" s="9" t="str">
        <f>LOOKUP(BH8, {0,50,60,63,66,70,73,75,80,85,90}, {"F","D","C-","C","C+","B-","B","B+","A-","A","A+"})</f>
        <v>A</v>
      </c>
      <c r="BI11" s="9" t="str">
        <f>LOOKUP(BI8, {0,50,60,63,66,70,73,75,80,85,90}, {"F","D","C-","C","C+","B-","B","B+","A-","A","A+"})</f>
        <v>B</v>
      </c>
      <c r="BJ11" s="9" t="str">
        <f>LOOKUP(BJ8, {0,50,60,63,66,70,73,75,80,85,90}, {"F","D","C-","C","C+","B-","B","B+","A-","A","A+"})</f>
        <v>B</v>
      </c>
      <c r="BK11" s="37"/>
      <c r="BL11" s="40"/>
      <c r="BM11" s="43"/>
      <c r="BN11" s="46"/>
      <c r="BO11" s="49"/>
    </row>
    <row r="12" spans="1:67" ht="15.75" customHeight="1" thickBot="1" x14ac:dyDescent="0.35">
      <c r="A12" s="23"/>
      <c r="B12" s="20" t="s">
        <v>6</v>
      </c>
      <c r="C12" s="12" t="str">
        <f>LOOKUP(C8,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12" s="12" t="str">
        <f>LOOKUP(D8,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12" s="12" t="str">
        <f>LOOKUP(E8,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F12" s="12" t="str">
        <f>LOOKUP(F8,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12" s="12" t="str">
        <f>LOOKUP(G8,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H12" s="12" t="str">
        <f>LOOKUP(H8,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I12" s="14"/>
      <c r="J12" s="41"/>
      <c r="K12" s="65"/>
      <c r="L12" s="68"/>
      <c r="M12" s="12" t="str">
        <f>LOOKUP(M8,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2" s="12" t="str">
        <f>LOOKUP(N8,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2" s="12" t="str">
        <f>LOOKUP(O8,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2" s="12" t="str">
        <f>LOOKUP(P8,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2" s="12" t="str">
        <f>LOOKUP(Q8,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2" s="12" t="str">
        <f>LOOKUP(R8,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12" s="38"/>
      <c r="T12" s="41"/>
      <c r="U12" s="44"/>
      <c r="V12" s="46"/>
      <c r="W12" s="50"/>
      <c r="X12" s="11" t="str">
        <f>LOOKUP(X8,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2" s="12" t="str">
        <f>LOOKUP(Y8,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2" s="12" t="str">
        <f>LOOKUP(Z8,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2" s="12" t="str">
        <f>LOOKUP(AA8,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2" s="12" t="str">
        <f>LOOKUP(AB8,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2" s="30" t="str">
        <f>LOOKUP(AC8,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12" s="38"/>
      <c r="AE12" s="41"/>
      <c r="AF12" s="44"/>
      <c r="AG12" s="47"/>
      <c r="AH12" s="50"/>
      <c r="AI12" s="12" t="str">
        <f>LOOKUP(AI8,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J12" s="12" t="str">
        <f>LOOKUP(AJ8,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K12" s="12" t="str">
        <f>LOOKUP(AK8,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L12" s="12" t="str">
        <f>LOOKUP(AL8,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2" s="12" t="str">
        <f>LOOKUP(AM8,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N12" s="12" t="str">
        <f>LOOKUP(AN8,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2" s="38"/>
      <c r="AP12" s="41"/>
      <c r="AQ12" s="44"/>
      <c r="AR12" s="47"/>
      <c r="AS12" s="50"/>
      <c r="AT12" s="12" t="str">
        <f>LOOKUP(AT8,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2" s="12" t="str">
        <f>LOOKUP(AU8,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V12" s="12" t="str">
        <f>LOOKUP(AV8,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AW12" s="12" t="str">
        <f>LOOKUP(AW8,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X12" s="12" t="str">
        <f>LOOKUP(AX8,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2" s="12" t="str">
        <f>LOOKUP(AY8,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Z12" s="38"/>
      <c r="BA12" s="41"/>
      <c r="BB12" s="44"/>
      <c r="BC12" s="47"/>
      <c r="BD12" s="50"/>
      <c r="BE12" s="12" t="str">
        <f>LOOKUP(BE8,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BF12" s="12" t="str">
        <f>LOOKUP(BF8,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12" s="12" t="str">
        <f>LOOKUP(BG8,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BH12" s="12" t="str">
        <f>LOOKUP(BH8,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12" s="12" t="str">
        <f>LOOKUP(BI8,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BJ12" s="12" t="str">
        <f>LOOKUP(BJ8,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BK12" s="38"/>
      <c r="BL12" s="41"/>
      <c r="BM12" s="44"/>
      <c r="BN12" s="47"/>
      <c r="BO12" s="50"/>
    </row>
    <row r="13" spans="1:67" ht="16.8" x14ac:dyDescent="0.3">
      <c r="A13" s="21">
        <v>2</v>
      </c>
      <c r="B13" s="17" t="s">
        <v>11</v>
      </c>
      <c r="C13" s="24">
        <v>3</v>
      </c>
      <c r="D13" s="7">
        <v>3</v>
      </c>
      <c r="E13" s="7">
        <v>3</v>
      </c>
      <c r="F13" s="7">
        <v>3</v>
      </c>
      <c r="G13" s="7">
        <v>3</v>
      </c>
      <c r="H13" s="7">
        <v>2</v>
      </c>
      <c r="I13" s="16">
        <f>SUM(C13:H13)</f>
        <v>17</v>
      </c>
      <c r="J13" s="39">
        <f>I14*100/600</f>
        <v>75.333333333333329</v>
      </c>
      <c r="K13" s="63">
        <f>(C13*C18+D13*D18+E13*E18+F13*F18+G13*G18+H13*H18)/(C13+D13+E13+F13+G13+H13)</f>
        <v>3.3117647058823527</v>
      </c>
      <c r="L13" s="66" t="str">
        <f>LOOKUP(K13,{0,1},{"Dropped Out"," Promoted"})</f>
        <v xml:space="preserve"> Promoted</v>
      </c>
      <c r="M13" s="24">
        <v>3</v>
      </c>
      <c r="N13" s="25">
        <v>2</v>
      </c>
      <c r="O13" s="25">
        <v>3</v>
      </c>
      <c r="P13" s="25">
        <v>3</v>
      </c>
      <c r="Q13" s="25">
        <v>3</v>
      </c>
      <c r="R13" s="26">
        <v>3</v>
      </c>
      <c r="S13" s="36">
        <f>SUM(M14,N14,O14,,P14,Q14,R14)</f>
        <v>360</v>
      </c>
      <c r="T13" s="39">
        <f>AVERAGE(M14,N14,O14,P14,Q14,R14)</f>
        <v>60</v>
      </c>
      <c r="U13" s="42">
        <f>(M13*M18+N13*N18+O13*O18+P13*P18+Q13*Q18+R13*R18)/(M13+N13+O13+P13+Q13+R13)</f>
        <v>2</v>
      </c>
      <c r="V13" s="45" t="e">
        <f>(C13*C18+D13*D18+E13*E18+F13*F18+H13*H18+#REF!*#REF!+M13*M18+N13*N18+O13*O18+P13*P18+Q13*Q18+R13*R18)/(C13+D13+E13+F13+H13+#REF!+M13+N13+O13+P13+Q13+R13)</f>
        <v>#REF!</v>
      </c>
      <c r="W13" s="48" t="e">
        <f>LOOKUP(V13,{0,1.5,2},{"Dropped Out","Probation","Promoted"})</f>
        <v>#REF!</v>
      </c>
      <c r="X13" s="24">
        <v>3</v>
      </c>
      <c r="Y13" s="25">
        <v>2</v>
      </c>
      <c r="Z13" s="25">
        <v>3</v>
      </c>
      <c r="AA13" s="25">
        <v>3</v>
      </c>
      <c r="AB13" s="25">
        <v>3</v>
      </c>
      <c r="AC13" s="26">
        <v>3</v>
      </c>
      <c r="AD13" s="36">
        <f>SUM(X14,Y14,Z14,,AA14,AB14,AC14)</f>
        <v>0</v>
      </c>
      <c r="AE13" s="39" t="e">
        <f>AVERAGE(X14,Y14,Z14,AA14,AB14,AC14)</f>
        <v>#DIV/0!</v>
      </c>
      <c r="AF13" s="42">
        <f>(X13*X18+Y13*Y18+Z13*Z18+AA13*AA18+AB13*AB18+AC13*AC18)/(X13+Y13+Z13+AA13+AB13+AC13)</f>
        <v>0</v>
      </c>
      <c r="AG13" s="45">
        <f>(N13*N18+O13*O18+P13*P18+Q13*Q18+R13*R18+S13*S18+X13*X18+Y13*Y18+Z13*Z18+AA13*AA18+AB13*AB18+AC13*AC18)/(N13+O13+P13+Q13+R13+S13+X13+Y13+Z13+AA13+AB13+AC13)</f>
        <v>7.1611253196930943E-2</v>
      </c>
      <c r="AH13" s="48" t="str">
        <f>LOOKUP(AG13,{0,1.5,2},{"Dropped Out","Probation","Promoted"})</f>
        <v>Dropped Out</v>
      </c>
      <c r="AI13" s="24">
        <v>3</v>
      </c>
      <c r="AJ13" s="25">
        <v>3</v>
      </c>
      <c r="AK13" s="25">
        <v>3</v>
      </c>
      <c r="AL13" s="25">
        <v>3</v>
      </c>
      <c r="AM13" s="25">
        <v>3</v>
      </c>
      <c r="AN13" s="26">
        <v>2</v>
      </c>
      <c r="AO13" s="36">
        <f>SUM(AI14,AJ14,AK14,,AL14,AM14,AN14)</f>
        <v>457</v>
      </c>
      <c r="AP13" s="39">
        <f>AO13*100/600</f>
        <v>76.166666666666671</v>
      </c>
      <c r="AQ13" s="42">
        <f>(AI13*AI18+AJ13*AJ18+AK13*AK18+AL13*AL18+AM13*AM18+AN13*AN18)/(AI13+AJ13+AK13+AL13+AM13+AN13)</f>
        <v>3.2941176470588234</v>
      </c>
      <c r="AR13" s="45">
        <f>(C13*C18+D13*D18+E13*E18+F13*F18+H13*H18+G13*G18++AI13*AI18+AJ13*AJ18+AK13*AK18+AL13*AL18+AM13*AM18+AN13*AN18)/(C13+D13+E13+F13+H13+G13+AI13+AJ13+AK13+AL13+AM13+AN13)</f>
        <v>3.3029411764705876</v>
      </c>
      <c r="AS13" s="48" t="str">
        <f>LOOKUP(AR13,{0,1.5},{"Dropped Out","Promoted"})</f>
        <v>Promoted</v>
      </c>
      <c r="AT13" s="24">
        <v>3</v>
      </c>
      <c r="AU13" s="25">
        <v>3</v>
      </c>
      <c r="AV13" s="25">
        <v>3</v>
      </c>
      <c r="AW13" s="25">
        <v>3</v>
      </c>
      <c r="AX13" s="25">
        <v>3</v>
      </c>
      <c r="AY13" s="26">
        <v>3</v>
      </c>
      <c r="AZ13" s="36">
        <f>SUM(AT14,AU14,AV14,,AW14,AX14,AY14)</f>
        <v>449</v>
      </c>
      <c r="BA13" s="39">
        <f>AZ13*100/600</f>
        <v>74.833333333333329</v>
      </c>
      <c r="BB13" s="42">
        <f>(AT13*AT18+AU13*AU18+AV13*AV18+AW13*AW18+AX13*AX18+AY13*AY18)/(AT13+AU13+AV13+AW13+AX13+AY13)</f>
        <v>3.4833333333333334</v>
      </c>
      <c r="BC13" s="45">
        <f>(C13*C18+D13*D18+E13*E18+F13*F18+H13*H18+G13*G18+AI13*AI18+AJ13*AJ18+AK13*AK18+AL13*AL18+AM13*AM18+AN13*AN18+AT13*AT18+AU13*AU18+AV13*AV18+AW13*AW18+AX13*AX18+AY13*AY18)/(C13+D13+E13+F13+H13+G13+AI13+AJ13+AK13+AL13+AM13+AN13+AT13+AU13+AV13+AW13+AX13+AY13)</f>
        <v>3.3653846153846154</v>
      </c>
      <c r="BD13" s="48" t="str">
        <f>LOOKUP(BC13,{0,1.75},{"Dropped Out","Promoted"})</f>
        <v>Promoted</v>
      </c>
      <c r="BE13" s="24">
        <v>3</v>
      </c>
      <c r="BF13" s="25">
        <v>3</v>
      </c>
      <c r="BG13" s="25">
        <v>3</v>
      </c>
      <c r="BH13" s="25">
        <v>3</v>
      </c>
      <c r="BI13" s="25">
        <v>3</v>
      </c>
      <c r="BJ13" s="26">
        <v>3</v>
      </c>
      <c r="BK13" s="36">
        <f>SUM(BE14,BF14,BG14,,BH14,BI14,BJ14)</f>
        <v>454</v>
      </c>
      <c r="BL13" s="39">
        <f>BK13*100/600</f>
        <v>75.666666666666671</v>
      </c>
      <c r="BM13" s="42">
        <f>(BE13*BE18+BF13*BF18+BG13*BG18+BH13*BH18+BI13*BI18+BJ13*BJ18)/(BE13+BF13+BG13+BH13+BI13+BJ13)</f>
        <v>3.4666666666666668</v>
      </c>
      <c r="BN13" s="45">
        <f>(C13*C18+D13*D18+E13*E18+F13*F18+H13*H18+G13*G18+AI13*AI18+AJ13*AJ18+AK13*AK18+AL13*AL18+AM13*AM18+AN13*AN18+AT13*AT18+AU13*AU18+AV13*AV18+AW13*AW18+AX13*AX18+AY13*AY18+BE13*BE18+BF13*BF18+BG13*BG18+BH13*BH18+BI13*BI18+BJ13*BJ18)/(C13+D13+E13+F13+H13+G13+AI13+AJ13+AK13+AL13+AM13+AN13+AT13+AU13+AV13+AW13+AX13+AY13+BE13+BF13+BG13+BH13+BI13+BJ13)</f>
        <v>3.3914285714285715</v>
      </c>
      <c r="BO13" s="48" t="str">
        <f>LOOKUP(BN13,{0,2},{"Dropped Out","Promoted"})</f>
        <v>Promoted</v>
      </c>
    </row>
    <row r="14" spans="1:67" ht="16.8" x14ac:dyDescent="0.3">
      <c r="A14" s="22" t="s">
        <v>36</v>
      </c>
      <c r="B14" s="18" t="s">
        <v>12</v>
      </c>
      <c r="C14" s="7">
        <v>76</v>
      </c>
      <c r="D14" s="7">
        <v>76</v>
      </c>
      <c r="E14" s="7">
        <v>79</v>
      </c>
      <c r="F14" s="7">
        <v>92</v>
      </c>
      <c r="G14" s="7">
        <v>52</v>
      </c>
      <c r="H14" s="7">
        <v>77</v>
      </c>
      <c r="I14" s="35">
        <f>SUM(C14:H14)</f>
        <v>452</v>
      </c>
      <c r="J14" s="40"/>
      <c r="K14" s="64"/>
      <c r="L14" s="67"/>
      <c r="M14" s="27">
        <v>60</v>
      </c>
      <c r="N14" s="28">
        <v>60</v>
      </c>
      <c r="O14" s="28">
        <v>60</v>
      </c>
      <c r="P14" s="28">
        <v>60</v>
      </c>
      <c r="Q14" s="28">
        <v>60</v>
      </c>
      <c r="R14" s="29">
        <v>60</v>
      </c>
      <c r="S14" s="37"/>
      <c r="T14" s="40"/>
      <c r="U14" s="43"/>
      <c r="V14" s="46"/>
      <c r="W14" s="49"/>
      <c r="X14" s="27"/>
      <c r="Y14" s="28"/>
      <c r="Z14" s="28"/>
      <c r="AA14" s="28"/>
      <c r="AB14" s="28"/>
      <c r="AC14" s="29"/>
      <c r="AD14" s="37"/>
      <c r="AE14" s="40"/>
      <c r="AF14" s="43"/>
      <c r="AG14" s="46"/>
      <c r="AH14" s="49"/>
      <c r="AI14" s="7">
        <v>78</v>
      </c>
      <c r="AJ14" s="7">
        <v>67</v>
      </c>
      <c r="AK14" s="7">
        <v>73</v>
      </c>
      <c r="AL14" s="7">
        <v>86</v>
      </c>
      <c r="AM14" s="7">
        <v>62</v>
      </c>
      <c r="AN14" s="7">
        <v>91</v>
      </c>
      <c r="AO14" s="37"/>
      <c r="AP14" s="40"/>
      <c r="AQ14" s="43"/>
      <c r="AR14" s="46"/>
      <c r="AS14" s="49"/>
      <c r="AT14" s="7">
        <v>80</v>
      </c>
      <c r="AU14" s="7">
        <v>71</v>
      </c>
      <c r="AV14" s="7">
        <v>72</v>
      </c>
      <c r="AW14" s="7">
        <v>80</v>
      </c>
      <c r="AX14" s="7">
        <v>80</v>
      </c>
      <c r="AY14" s="7">
        <v>66</v>
      </c>
      <c r="AZ14" s="37"/>
      <c r="BA14" s="40"/>
      <c r="BB14" s="43"/>
      <c r="BC14" s="46"/>
      <c r="BD14" s="49"/>
      <c r="BE14" s="7">
        <v>86</v>
      </c>
      <c r="BF14" s="7">
        <v>74</v>
      </c>
      <c r="BG14" s="7">
        <v>68</v>
      </c>
      <c r="BH14" s="7">
        <v>76</v>
      </c>
      <c r="BI14" s="7">
        <v>71</v>
      </c>
      <c r="BJ14" s="7">
        <v>79</v>
      </c>
      <c r="BK14" s="37"/>
      <c r="BL14" s="40"/>
      <c r="BM14" s="43"/>
      <c r="BN14" s="46"/>
      <c r="BO14" s="49"/>
    </row>
    <row r="15" spans="1:67" ht="16.8" x14ac:dyDescent="0.3">
      <c r="A15" s="22" t="s">
        <v>37</v>
      </c>
      <c r="B15" s="18"/>
      <c r="C15" s="7"/>
      <c r="D15" s="7"/>
      <c r="E15" s="7"/>
      <c r="F15" s="7"/>
      <c r="G15" s="7"/>
      <c r="H15" s="7"/>
      <c r="I15" s="13"/>
      <c r="J15" s="40"/>
      <c r="K15" s="64"/>
      <c r="L15" s="67"/>
      <c r="M15" s="27"/>
      <c r="N15" s="28"/>
      <c r="O15" s="28"/>
      <c r="P15" s="28"/>
      <c r="Q15" s="28"/>
      <c r="R15" s="29"/>
      <c r="S15" s="37"/>
      <c r="T15" s="40"/>
      <c r="U15" s="43"/>
      <c r="V15" s="46"/>
      <c r="W15" s="49"/>
      <c r="X15" s="69" t="s">
        <v>18</v>
      </c>
      <c r="Y15" s="70"/>
      <c r="Z15" s="70"/>
      <c r="AA15" s="70"/>
      <c r="AB15" s="70"/>
      <c r="AC15" s="71"/>
      <c r="AD15" s="37"/>
      <c r="AE15" s="40"/>
      <c r="AF15" s="43"/>
      <c r="AG15" s="46"/>
      <c r="AH15" s="49"/>
      <c r="AI15" s="7"/>
      <c r="AJ15" s="7"/>
      <c r="AK15" s="7"/>
      <c r="AL15" s="7"/>
      <c r="AM15" s="7"/>
      <c r="AN15" s="7"/>
      <c r="AO15" s="37"/>
      <c r="AP15" s="40"/>
      <c r="AQ15" s="43"/>
      <c r="AR15" s="46"/>
      <c r="AS15" s="49"/>
      <c r="AT15" s="7"/>
      <c r="AU15" s="7"/>
      <c r="AV15" s="7"/>
      <c r="AW15" s="7"/>
      <c r="AX15" s="7"/>
      <c r="AY15" s="7"/>
      <c r="AZ15" s="37"/>
      <c r="BA15" s="40"/>
      <c r="BB15" s="43"/>
      <c r="BC15" s="46"/>
      <c r="BD15" s="49"/>
      <c r="BE15" s="7"/>
      <c r="BF15" s="7"/>
      <c r="BG15" s="7"/>
      <c r="BH15" s="7"/>
      <c r="BI15" s="7"/>
      <c r="BJ15" s="7"/>
      <c r="BK15" s="37"/>
      <c r="BL15" s="40"/>
      <c r="BM15" s="43"/>
      <c r="BN15" s="46"/>
      <c r="BO15" s="49"/>
    </row>
    <row r="16" spans="1:67" ht="16.8" x14ac:dyDescent="0.3">
      <c r="A16" s="22" t="s">
        <v>38</v>
      </c>
      <c r="B16" s="19"/>
      <c r="C16" s="7"/>
      <c r="D16" s="7"/>
      <c r="E16" s="7"/>
      <c r="F16" s="7"/>
      <c r="G16" s="7"/>
      <c r="H16" s="7"/>
      <c r="I16" s="13"/>
      <c r="J16" s="40"/>
      <c r="K16" s="64"/>
      <c r="L16" s="67"/>
      <c r="M16" s="27"/>
      <c r="N16" s="28"/>
      <c r="O16" s="28"/>
      <c r="P16" s="28"/>
      <c r="Q16" s="28"/>
      <c r="R16" s="29"/>
      <c r="S16" s="37"/>
      <c r="T16" s="40"/>
      <c r="U16" s="43"/>
      <c r="V16" s="46"/>
      <c r="W16" s="49"/>
      <c r="X16" s="27"/>
      <c r="Y16" s="28"/>
      <c r="Z16" s="28"/>
      <c r="AA16" s="28"/>
      <c r="AB16" s="28"/>
      <c r="AC16" s="29"/>
      <c r="AD16" s="37"/>
      <c r="AE16" s="40"/>
      <c r="AF16" s="43"/>
      <c r="AG16" s="46"/>
      <c r="AH16" s="49"/>
      <c r="AI16" s="7"/>
      <c r="AJ16" s="7"/>
      <c r="AK16" s="7"/>
      <c r="AL16" s="7"/>
      <c r="AM16" s="7"/>
      <c r="AN16" s="7"/>
      <c r="AO16" s="37"/>
      <c r="AP16" s="40"/>
      <c r="AQ16" s="43"/>
      <c r="AR16" s="46"/>
      <c r="AS16" s="49"/>
      <c r="AT16" s="7"/>
      <c r="AU16" s="7"/>
      <c r="AV16" s="7"/>
      <c r="AW16" s="7"/>
      <c r="AX16" s="7"/>
      <c r="AY16" s="7"/>
      <c r="AZ16" s="37"/>
      <c r="BA16" s="40"/>
      <c r="BB16" s="43"/>
      <c r="BC16" s="46"/>
      <c r="BD16" s="49"/>
      <c r="BE16" s="7"/>
      <c r="BF16" s="7"/>
      <c r="BG16" s="7"/>
      <c r="BH16" s="7"/>
      <c r="BI16" s="7"/>
      <c r="BJ16" s="7"/>
      <c r="BK16" s="37"/>
      <c r="BL16" s="40"/>
      <c r="BM16" s="43"/>
      <c r="BN16" s="46"/>
      <c r="BO16" s="49"/>
    </row>
    <row r="17" spans="1:67" ht="16.8" x14ac:dyDescent="0.3">
      <c r="A17" s="22"/>
      <c r="B17" s="19" t="s">
        <v>5</v>
      </c>
      <c r="C17" s="9" t="str">
        <f>LOOKUP(C14, {0,50,60,63,66,70,73,75,80,85,90}, {"F","D","C-","C","C+","B-","B","B+","A-","A","A+"})</f>
        <v>B+</v>
      </c>
      <c r="D17" s="9" t="str">
        <f>LOOKUP(D14, {0,50,60,63,66,70,73,75,80,85,90}, {"F","D","C-","C","C+","B-","B","B+","A-","A","A+"})</f>
        <v>B+</v>
      </c>
      <c r="E17" s="9" t="str">
        <f>LOOKUP(E14, {0,50,60,63,66,70,73,75,80,85,90}, {"F","D","C-","C","C+","B-","B","B+","A-","A","A+"})</f>
        <v>B+</v>
      </c>
      <c r="F17" s="9" t="str">
        <f>LOOKUP(F14, {0,50,60,63,66,70,73,75,80,85,90}, {"F","D","C-","C","C+","B-","B","B+","A-","A","A+"})</f>
        <v>A+</v>
      </c>
      <c r="G17" s="9" t="str">
        <f>LOOKUP(G14, {0,50,60,63,66,70,73,75,80,85,90}, {"F","D","C-","C","C+","B-","B","B+","A-","A","A+"})</f>
        <v>D</v>
      </c>
      <c r="H17" s="9" t="str">
        <f>LOOKUP(H14, {0,50,60,63,66,70,73,75,80,85,90}, {"F","D","C-","C","C+","B-","B","B+","A-","A","A+"})</f>
        <v>B+</v>
      </c>
      <c r="I17" s="13"/>
      <c r="J17" s="40"/>
      <c r="K17" s="64"/>
      <c r="L17" s="67"/>
      <c r="M17" s="9" t="str">
        <f>LOOKUP(M14, {0,50,60,63,66,70,73,75,80,85,90}, {"F","D","C-","C","C+","B-","B","B+","A-","A","A+"})</f>
        <v>C-</v>
      </c>
      <c r="N17" s="9" t="str">
        <f>LOOKUP(N14, {0,50,60,63,66,70,73,75,80,85,90}, {"F","D","C-","C","C+","B-","B","B+","A-","A","A+"})</f>
        <v>C-</v>
      </c>
      <c r="O17" s="9" t="str">
        <f>LOOKUP(O14, {0,50,60,63,66,70,73,75,80,85,90}, {"F","D","C-","C","C+","B-","B","B+","A-","A","A+"})</f>
        <v>C-</v>
      </c>
      <c r="P17" s="9" t="str">
        <f>LOOKUP(P14, {0,50,60,63,66,70,73,75,80,85,90}, {"F","D","C-","C","C+","B-","B","B+","A-","A","A+"})</f>
        <v>C-</v>
      </c>
      <c r="Q17" s="9" t="str">
        <f>LOOKUP(Q14, {0,50,60,63,66,70,73,75,80,85,90}, {"F","D","C-","C","C+","B-","B","B+","A-","A","A+"})</f>
        <v>C-</v>
      </c>
      <c r="R17" s="9" t="str">
        <f>LOOKUP(R14, {0,50,60,63,66,70,73,75,80,85,90}, {"F","D","C-","C","C+","B-","B","B+","A-","A","A+"})</f>
        <v>C-</v>
      </c>
      <c r="S17" s="37"/>
      <c r="T17" s="40"/>
      <c r="U17" s="43"/>
      <c r="V17" s="46"/>
      <c r="W17" s="49"/>
      <c r="X17" s="10" t="str">
        <f>LOOKUP(X14, {0,50,55,58,61,65,70,75,80,85}, {"F","D","C-","C","C+","B-","B","B+","A-","A+"})</f>
        <v>F</v>
      </c>
      <c r="Y17" s="9" t="str">
        <f>LOOKUP(Y14, {0,50,55,58,61,65,70,75,80,85}, {"F","D","C-","C","C+","B-","B","B+","A-","A+"})</f>
        <v>F</v>
      </c>
      <c r="Z17" s="9" t="str">
        <f>LOOKUP(Z14, {0,50,55,58,61,65,70,75,80,85}, {"F","D","C-","C","C+","B-","B","B+","A-","A+"})</f>
        <v>F</v>
      </c>
      <c r="AA17" s="9" t="str">
        <f>LOOKUP(AA14, {0,50,55,58,61,65,70,75,80,85}, {"F","D","C-","C","C+","B-","B","B+","A-","A+"})</f>
        <v>F</v>
      </c>
      <c r="AB17" s="9" t="str">
        <f>LOOKUP(AB14, {0,50,55,58,61,65,70,75,80,85}, {"F","D","C-","C","C+","B-","B","B+","A-","A+"})</f>
        <v>F</v>
      </c>
      <c r="AC17" s="29" t="str">
        <f>LOOKUP(AC14, {0,50,55,58,61,65,70,75,80,85}, {"F","D","C-","C","C+","B-","B","B+","A-","A+"})</f>
        <v>F</v>
      </c>
      <c r="AD17" s="37"/>
      <c r="AE17" s="40"/>
      <c r="AF17" s="43"/>
      <c r="AG17" s="46"/>
      <c r="AH17" s="49"/>
      <c r="AI17" s="9" t="str">
        <f>LOOKUP(AI14, {0,50,60,63,66,70,73,75,80,85,90}, {"F","D","C-","C","C+","B-","B","B+","A-","A","A+"})</f>
        <v>B+</v>
      </c>
      <c r="AJ17" s="9" t="str">
        <f>LOOKUP(AJ14, {0,50,60,63,66,70,73,75,80,85,90}, {"F","D","C-","C","C+","B-","B","B+","A-","A","A+"})</f>
        <v>C+</v>
      </c>
      <c r="AK17" s="9" t="str">
        <f>LOOKUP(AK14, {0,50,60,63,66,70,73,75,80,85,90}, {"F","D","C-","C","C+","B-","B","B+","A-","A","A+"})</f>
        <v>B</v>
      </c>
      <c r="AL17" s="9" t="str">
        <f>LOOKUP(AL14, {0,50,60,63,66,70,73,75,80,85,90}, {"F","D","C-","C","C+","B-","B","B+","A-","A","A+"})</f>
        <v>A</v>
      </c>
      <c r="AM17" s="9" t="str">
        <f>LOOKUP(AM14, {0,50,60,63,66,70,73,75,80,85,90}, {"F","D","C-","C","C+","B-","B","B+","A-","A","A+"})</f>
        <v>C-</v>
      </c>
      <c r="AN17" s="9" t="str">
        <f>LOOKUP(AN14, {0,50,60,63,66,70,73,75,80,85,90}, {"F","D","C-","C","C+","B-","B","B+","A-","A","A+"})</f>
        <v>A+</v>
      </c>
      <c r="AO17" s="37"/>
      <c r="AP17" s="40"/>
      <c r="AQ17" s="43"/>
      <c r="AR17" s="46"/>
      <c r="AS17" s="49"/>
      <c r="AT17" s="9" t="str">
        <f>LOOKUP(AT14, {0,50,60,63,66,70,73,75,80,85,90}, {"F","D","C-","C","C+","B-","B","B+","A-","A","A+"})</f>
        <v>A-</v>
      </c>
      <c r="AU17" s="9" t="str">
        <f>LOOKUP(AU14, {0,50,60,63,66,70,73,75,80,85,90}, {"F","D","C-","C","C+","B-","B","B+","A-","A","A+"})</f>
        <v>B-</v>
      </c>
      <c r="AV17" s="9" t="str">
        <f>LOOKUP(AV14, {0,50,60,63,66,70,73,75,80,85,90}, {"F","D","C-","C","C+","B-","B","B+","A-","A","A+"})</f>
        <v>B-</v>
      </c>
      <c r="AW17" s="9" t="str">
        <f>LOOKUP(AW14, {0,50,60,63,66,70,73,75,80,85,90}, {"F","D","C-","C","C+","B-","B","B+","A-","A","A+"})</f>
        <v>A-</v>
      </c>
      <c r="AX17" s="9" t="str">
        <f>LOOKUP(AX14, {0,50,60,63,66,70,73,75,80,85,90}, {"F","D","C-","C","C+","B-","B","B+","A-","A","A+"})</f>
        <v>A-</v>
      </c>
      <c r="AY17" s="9" t="str">
        <f>LOOKUP(AY14, {0,50,60,63,66,70,73,75,80,85,90}, {"F","D","C-","C","C+","B-","B","B+","A-","A","A+"})</f>
        <v>C+</v>
      </c>
      <c r="AZ17" s="37"/>
      <c r="BA17" s="40"/>
      <c r="BB17" s="43"/>
      <c r="BC17" s="46"/>
      <c r="BD17" s="49"/>
      <c r="BE17" s="9" t="str">
        <f>LOOKUP(BE14, {0,50,60,63,66,70,73,75,80,85,90}, {"F","D","C-","C","C+","B-","B","B+","A-","A","A+"})</f>
        <v>A</v>
      </c>
      <c r="BF17" s="9" t="str">
        <f>LOOKUP(BF14, {0,50,60,63,66,70,73,75,80,85,90}, {"F","D","C-","C","C+","B-","B","B+","A-","A","A+"})</f>
        <v>B</v>
      </c>
      <c r="BG17" s="9" t="str">
        <f>LOOKUP(BG14, {0,50,60,63,66,70,73,75,80,85,90}, {"F","D","C-","C","C+","B-","B","B+","A-","A","A+"})</f>
        <v>C+</v>
      </c>
      <c r="BH17" s="9" t="str">
        <f>LOOKUP(BH14, {0,50,60,63,66,70,73,75,80,85,90}, {"F","D","C-","C","C+","B-","B","B+","A-","A","A+"})</f>
        <v>B+</v>
      </c>
      <c r="BI17" s="9" t="str">
        <f>LOOKUP(BI14, {0,50,60,63,66,70,73,75,80,85,90}, {"F","D","C-","C","C+","B-","B","B+","A-","A","A+"})</f>
        <v>B-</v>
      </c>
      <c r="BJ17" s="9" t="str">
        <f>LOOKUP(BJ14, {0,50,60,63,66,70,73,75,80,85,90}, {"F","D","C-","C","C+","B-","B","B+","A-","A","A+"})</f>
        <v>B+</v>
      </c>
      <c r="BK17" s="37"/>
      <c r="BL17" s="40"/>
      <c r="BM17" s="43"/>
      <c r="BN17" s="46"/>
      <c r="BO17" s="49"/>
    </row>
    <row r="18" spans="1:67" ht="17.399999999999999" thickBot="1" x14ac:dyDescent="0.35">
      <c r="A18" s="23"/>
      <c r="B18" s="20" t="s">
        <v>6</v>
      </c>
      <c r="C18" s="12" t="str">
        <f>LOOKUP(C14,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D18" s="12" t="str">
        <f>LOOKUP(D14,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E18" s="12" t="str">
        <f>LOOKUP(E14,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F18" s="12" t="str">
        <f>LOOKUP(F14,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18" s="12" t="str">
        <f>LOOKUP(G14,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H18" s="12" t="str">
        <f>LOOKUP(H14,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I18" s="14"/>
      <c r="J18" s="41"/>
      <c r="K18" s="65"/>
      <c r="L18" s="68"/>
      <c r="M18" s="12" t="str">
        <f>LOOKUP(M14,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8" s="12" t="str">
        <f>LOOKUP(N14,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8" s="12" t="str">
        <f>LOOKUP(O14,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8" s="12" t="str">
        <f>LOOKUP(P14,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8" s="12" t="str">
        <f>LOOKUP(Q14,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8" s="12" t="str">
        <f>LOOKUP(R14,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18" s="38"/>
      <c r="T18" s="41"/>
      <c r="U18" s="44"/>
      <c r="V18" s="46"/>
      <c r="W18" s="50"/>
      <c r="X18" s="11" t="str">
        <f>LOOKUP(X14,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8" s="12" t="str">
        <f>LOOKUP(Y14,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8" s="12" t="str">
        <f>LOOKUP(Z14,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8" s="12" t="str">
        <f>LOOKUP(AA14,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8" s="12" t="str">
        <f>LOOKUP(AB14,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8" s="30" t="str">
        <f>LOOKUP(AC14,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18" s="38"/>
      <c r="AE18" s="41"/>
      <c r="AF18" s="44"/>
      <c r="AG18" s="47"/>
      <c r="AH18" s="50"/>
      <c r="AI18" s="12" t="str">
        <f>LOOKUP(AI14,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J18" s="12" t="str">
        <f>LOOKUP(AJ14,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K18" s="12" t="str">
        <f>LOOKUP(AK14,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L18" s="12" t="str">
        <f>LOOKUP(AL14,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8" s="12" t="str">
        <f>LOOKUP(AM14,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N18" s="12" t="str">
        <f>LOOKUP(AN14,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8" s="38"/>
      <c r="AP18" s="41"/>
      <c r="AQ18" s="44"/>
      <c r="AR18" s="47"/>
      <c r="AS18" s="50"/>
      <c r="AT18" s="12" t="str">
        <f>LOOKUP(AT14,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8" s="12" t="str">
        <f>LOOKUP(AU14,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V18" s="12" t="str">
        <f>LOOKUP(AV14,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W18" s="12" t="str">
        <f>LOOKUP(AW14,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18" s="12" t="str">
        <f>LOOKUP(AX14,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8" s="12" t="str">
        <f>LOOKUP(AY14,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Z18" s="38"/>
      <c r="BA18" s="41"/>
      <c r="BB18" s="44"/>
      <c r="BC18" s="47"/>
      <c r="BD18" s="50"/>
      <c r="BE18" s="12" t="str">
        <f>LOOKUP(BE14,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18" s="12" t="str">
        <f>LOOKUP(BF14,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BG18" s="12" t="str">
        <f>LOOKUP(BG14,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BH18" s="12" t="str">
        <f>LOOKUP(BH14,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I18" s="12" t="str">
        <f>LOOKUP(BI14,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BJ18" s="12" t="str">
        <f>LOOKUP(BJ14,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BK18" s="38"/>
      <c r="BL18" s="41"/>
      <c r="BM18" s="44"/>
      <c r="BN18" s="47"/>
      <c r="BO18" s="50"/>
    </row>
    <row r="19" spans="1:67" ht="16.8" x14ac:dyDescent="0.3">
      <c r="A19" s="21">
        <v>3</v>
      </c>
      <c r="B19" s="17" t="s">
        <v>11</v>
      </c>
      <c r="C19" s="24">
        <v>3</v>
      </c>
      <c r="D19" s="7">
        <v>3</v>
      </c>
      <c r="E19" s="7">
        <v>3</v>
      </c>
      <c r="F19" s="7">
        <v>3</v>
      </c>
      <c r="G19" s="7">
        <v>3</v>
      </c>
      <c r="H19" s="7">
        <v>2</v>
      </c>
      <c r="I19" s="16">
        <f>SUM(C19:H19)</f>
        <v>17</v>
      </c>
      <c r="J19" s="39">
        <f>I20*100/600</f>
        <v>88.666666666666671</v>
      </c>
      <c r="K19" s="63">
        <f>(C19*C24+D19*D24+E19*E24+F19*F24+G19*G24+H19*H24)/(C19+D19+E19+F19+G19+H19)</f>
        <v>4</v>
      </c>
      <c r="L19" s="66" t="str">
        <f>LOOKUP(K19,{0,1},{"Dropped Out"," Promoted"})</f>
        <v xml:space="preserve"> Promoted</v>
      </c>
      <c r="M19" s="24">
        <v>3</v>
      </c>
      <c r="N19" s="25">
        <v>2</v>
      </c>
      <c r="O19" s="25">
        <v>3</v>
      </c>
      <c r="P19" s="25">
        <v>3</v>
      </c>
      <c r="Q19" s="25">
        <v>3</v>
      </c>
      <c r="R19" s="26">
        <v>3</v>
      </c>
      <c r="S19" s="36">
        <f>SUM(M20,N20,O20,,P20,Q20,R20)</f>
        <v>360</v>
      </c>
      <c r="T19" s="39">
        <f>AVERAGE(M20,N20,O20,P20,Q20,R20)</f>
        <v>60</v>
      </c>
      <c r="U19" s="42">
        <f>(M19*M24+N19*N24+O19*O24+P19*P24+Q19*Q24+R19*R24)/(M19+N19+O19+P19+Q19+R19)</f>
        <v>2</v>
      </c>
      <c r="V19" s="45" t="e">
        <f>(C19*C24+D19*D24+E19*E24+F19*F24+H19*H24+#REF!*#REF!+M19*M24+N19*N24+O19*O24+P19*P24+Q19*Q24+R19*R24)/(C19+D19+E19+F19+H19+#REF!+M19+N19+O19+P19+Q19+R19)</f>
        <v>#REF!</v>
      </c>
      <c r="W19" s="48" t="e">
        <f>LOOKUP(V19,{0,1.5,2},{"Dropped Out","Probation","Promoted"})</f>
        <v>#REF!</v>
      </c>
      <c r="X19" s="24">
        <v>3</v>
      </c>
      <c r="Y19" s="25">
        <v>2</v>
      </c>
      <c r="Z19" s="25">
        <v>3</v>
      </c>
      <c r="AA19" s="25">
        <v>3</v>
      </c>
      <c r="AB19" s="25">
        <v>3</v>
      </c>
      <c r="AC19" s="26">
        <v>3</v>
      </c>
      <c r="AD19" s="36">
        <f>SUM(X20,Y20,Z20,,AA20,AB20,AC20)</f>
        <v>0</v>
      </c>
      <c r="AE19" s="39" t="e">
        <f>AVERAGE(X20,Y20,Z20,AA20,AB20,AC20)</f>
        <v>#DIV/0!</v>
      </c>
      <c r="AF19" s="42">
        <f>(X19*X24+Y19*Y24+Z19*Z24+AA19*AA24+AB19*AB24+AC19*AC24)/(X19+Y19+Z19+AA19+AB19+AC19)</f>
        <v>0</v>
      </c>
      <c r="AG19" s="45">
        <f>(N19*N24+O19*O24+P19*P24+Q19*Q24+R19*R24+S19*S24+X19*X24+Y19*Y24+Z19*Z24+AA19*AA24+AB19*AB24+AC19*AC24)/(N19+O19+P19+Q19+R19+S19+X19+Y19+Z19+AA19+AB19+AC19)</f>
        <v>7.1611253196930943E-2</v>
      </c>
      <c r="AH19" s="48" t="str">
        <f>LOOKUP(AG19,{0,1.5,2},{"Dropped Out","Probation","Promoted"})</f>
        <v>Dropped Out</v>
      </c>
      <c r="AI19" s="24">
        <v>3</v>
      </c>
      <c r="AJ19" s="25">
        <v>3</v>
      </c>
      <c r="AK19" s="25">
        <v>3</v>
      </c>
      <c r="AL19" s="25">
        <v>3</v>
      </c>
      <c r="AM19" s="25">
        <v>3</v>
      </c>
      <c r="AN19" s="26">
        <v>2</v>
      </c>
      <c r="AO19" s="36">
        <f>SUM(AI20,AJ20,AK20,,AL20,AM20,AN20)</f>
        <v>517</v>
      </c>
      <c r="AP19" s="39">
        <f>AO19*100/600</f>
        <v>86.166666666666671</v>
      </c>
      <c r="AQ19" s="42">
        <f>(AI19*AI24+AJ19*AJ24+AK19*AK24+AL19*AL24+AM19*AM24+AN19*AN24)/(AI19+AJ19+AK19+AL19+AM19+AN19)</f>
        <v>3.9823529411764707</v>
      </c>
      <c r="AR19" s="45">
        <f>(C19*C24+D19*D24+E19*E24+F19*F24+H19*H24+G19*G24++AI19*AI24+AJ19*AJ24+AK19*AK24+AL19*AL24+AM19*AM24+AN19*AN24)/(C19+D19+E19+F19+H19+G19+AI19+AJ19+AK19+AL19+AM19+AN19)</f>
        <v>3.9911764705882349</v>
      </c>
      <c r="AS19" s="48" t="str">
        <f>LOOKUP(AR19,{0,1.5},{"Dropped Out","Promoted"})</f>
        <v>Promoted</v>
      </c>
      <c r="AT19" s="24">
        <v>3</v>
      </c>
      <c r="AU19" s="25">
        <v>3</v>
      </c>
      <c r="AV19" s="25">
        <v>3</v>
      </c>
      <c r="AW19" s="25">
        <v>3</v>
      </c>
      <c r="AX19" s="25">
        <v>3</v>
      </c>
      <c r="AY19" s="26">
        <v>3</v>
      </c>
      <c r="AZ19" s="36">
        <f>SUM(AT20,AU20,AV20,,AW20,AX20,AY20)</f>
        <v>485</v>
      </c>
      <c r="BA19" s="39">
        <f>AZ19*100/600</f>
        <v>80.833333333333329</v>
      </c>
      <c r="BB19" s="42">
        <f>(AT19*AT24+AU19*AU24+AV19*AV24+AW19*AW24+AX19*AX24+AY19*AY24)/(AT19+AU19+AV19+AW19+AX19+AY19)</f>
        <v>3.9499999999999997</v>
      </c>
      <c r="BC19" s="45">
        <f>(C19*C24+D19*D24+E19*E24+F19*F24+H19*H24+G19*G24+AI19*AI24+AJ19*AJ24+AK19*AK24+AL19*AL24+AM19*AM24+AN19*AN24+AT19*AT24+AU19*AU24+AV19*AV24+AW19*AW24+AX19*AX24+AY19*AY24)/(C19+D19+E19+F19+H19+G19+AI19+AJ19+AK19+AL19+AM19+AN19+AT19+AU19+AV19+AW19+AX19+AY19)</f>
        <v>3.9769230769230766</v>
      </c>
      <c r="BD19" s="48" t="str">
        <f>LOOKUP(BC19,{0,1.75},{"Dropped Out","Promoted"})</f>
        <v>Promoted</v>
      </c>
      <c r="BE19" s="24">
        <v>3</v>
      </c>
      <c r="BF19" s="25">
        <v>3</v>
      </c>
      <c r="BG19" s="25">
        <v>3</v>
      </c>
      <c r="BH19" s="25">
        <v>3</v>
      </c>
      <c r="BI19" s="25">
        <v>3</v>
      </c>
      <c r="BJ19" s="26">
        <v>3</v>
      </c>
      <c r="BK19" s="36">
        <f>SUM(BE20,BF20,BG20,,BH20,BI20,BJ20)</f>
        <v>499</v>
      </c>
      <c r="BL19" s="39">
        <f>BK19*100/600</f>
        <v>83.166666666666671</v>
      </c>
      <c r="BM19" s="42">
        <f>(BE19*BE24+BF19*BF24+BG19*BG24+BH19*BH24+BI19*BI24+BJ19*BJ24)/(BE19+BF19+BG19+BH19+BI19+BJ19)</f>
        <v>3.9000000000000004</v>
      </c>
      <c r="BN19" s="45">
        <f>(C19*C24+D19*D24+E19*E24+F19*F24+H19*H24+G19*G24+AI19*AI24+AJ19*AJ24+AK19*AK24+AL19*AL24+AM19*AM24+AN19*AN24+AT19*AT24+AU19*AU24+AV19*AV24+AW19*AW24+AX19*AX24+AY19*AY24+BE19*BE24+BF19*BF24+BG19*BG24+BH19*BH24+BI19*BI24+BJ19*BJ24)/(C19+D19+E19+F19+H19+G19+AI19+AJ19+AK19+AL19+AM19+AN19+AT19+AU19+AV19+AW19+AX19+AY19+BE19+BF19+BG19+BH19+BI19+BJ19)</f>
        <v>3.9571428571428573</v>
      </c>
      <c r="BO19" s="48" t="str">
        <f>LOOKUP(BN19,{0,2},{"Dropped Out","Promoted"})</f>
        <v>Promoted</v>
      </c>
    </row>
    <row r="20" spans="1:67" ht="16.8" x14ac:dyDescent="0.3">
      <c r="A20" s="22" t="s">
        <v>39</v>
      </c>
      <c r="B20" s="18" t="s">
        <v>12</v>
      </c>
      <c r="C20" s="7">
        <v>92</v>
      </c>
      <c r="D20" s="7">
        <v>90</v>
      </c>
      <c r="E20" s="7">
        <v>90</v>
      </c>
      <c r="F20" s="7">
        <v>90</v>
      </c>
      <c r="G20" s="7">
        <v>89</v>
      </c>
      <c r="H20" s="7">
        <v>81</v>
      </c>
      <c r="I20" s="35">
        <f>SUM(C20:H20)</f>
        <v>532</v>
      </c>
      <c r="J20" s="40"/>
      <c r="K20" s="64"/>
      <c r="L20" s="67"/>
      <c r="M20" s="27">
        <v>60</v>
      </c>
      <c r="N20" s="28">
        <v>60</v>
      </c>
      <c r="O20" s="28">
        <v>60</v>
      </c>
      <c r="P20" s="28">
        <v>60</v>
      </c>
      <c r="Q20" s="28">
        <v>60</v>
      </c>
      <c r="R20" s="29">
        <v>60</v>
      </c>
      <c r="S20" s="37"/>
      <c r="T20" s="40"/>
      <c r="U20" s="43"/>
      <c r="V20" s="46"/>
      <c r="W20" s="49"/>
      <c r="X20" s="27"/>
      <c r="Y20" s="28"/>
      <c r="Z20" s="28"/>
      <c r="AA20" s="28"/>
      <c r="AB20" s="28"/>
      <c r="AC20" s="29"/>
      <c r="AD20" s="37"/>
      <c r="AE20" s="40"/>
      <c r="AF20" s="43"/>
      <c r="AG20" s="46"/>
      <c r="AH20" s="49"/>
      <c r="AI20" s="7">
        <v>83</v>
      </c>
      <c r="AJ20" s="7">
        <v>81</v>
      </c>
      <c r="AK20" s="7">
        <v>79</v>
      </c>
      <c r="AL20" s="7">
        <v>86</v>
      </c>
      <c r="AM20" s="7">
        <v>90</v>
      </c>
      <c r="AN20" s="7">
        <v>98</v>
      </c>
      <c r="AO20" s="37"/>
      <c r="AP20" s="40"/>
      <c r="AQ20" s="43"/>
      <c r="AR20" s="46"/>
      <c r="AS20" s="49"/>
      <c r="AT20" s="7">
        <v>81</v>
      </c>
      <c r="AU20" s="7">
        <v>82</v>
      </c>
      <c r="AV20" s="7">
        <v>84</v>
      </c>
      <c r="AW20" s="7">
        <v>81</v>
      </c>
      <c r="AX20" s="7">
        <v>80</v>
      </c>
      <c r="AY20" s="7">
        <v>77</v>
      </c>
      <c r="AZ20" s="37"/>
      <c r="BA20" s="40"/>
      <c r="BB20" s="43"/>
      <c r="BC20" s="46"/>
      <c r="BD20" s="49"/>
      <c r="BE20" s="7">
        <v>92</v>
      </c>
      <c r="BF20" s="7">
        <v>91</v>
      </c>
      <c r="BG20" s="7">
        <v>80</v>
      </c>
      <c r="BH20" s="7">
        <v>82</v>
      </c>
      <c r="BI20" s="7">
        <v>78</v>
      </c>
      <c r="BJ20" s="7">
        <v>76</v>
      </c>
      <c r="BK20" s="37"/>
      <c r="BL20" s="40"/>
      <c r="BM20" s="43"/>
      <c r="BN20" s="46"/>
      <c r="BO20" s="49"/>
    </row>
    <row r="21" spans="1:67" ht="16.8" x14ac:dyDescent="0.3">
      <c r="A21" s="22" t="s">
        <v>40</v>
      </c>
      <c r="B21" s="18"/>
      <c r="C21" s="7"/>
      <c r="D21" s="7"/>
      <c r="E21" s="7"/>
      <c r="F21" s="7"/>
      <c r="G21" s="7"/>
      <c r="H21" s="7"/>
      <c r="I21" s="13"/>
      <c r="J21" s="40"/>
      <c r="K21" s="64"/>
      <c r="L21" s="67"/>
      <c r="M21" s="27"/>
      <c r="N21" s="28"/>
      <c r="O21" s="28"/>
      <c r="P21" s="28"/>
      <c r="Q21" s="28"/>
      <c r="R21" s="29"/>
      <c r="S21" s="37"/>
      <c r="T21" s="40"/>
      <c r="U21" s="43"/>
      <c r="V21" s="46"/>
      <c r="W21" s="49"/>
      <c r="X21" s="69" t="s">
        <v>18</v>
      </c>
      <c r="Y21" s="70"/>
      <c r="Z21" s="70"/>
      <c r="AA21" s="70"/>
      <c r="AB21" s="70"/>
      <c r="AC21" s="71"/>
      <c r="AD21" s="37"/>
      <c r="AE21" s="40"/>
      <c r="AF21" s="43"/>
      <c r="AG21" s="46"/>
      <c r="AH21" s="49"/>
      <c r="AI21" s="7"/>
      <c r="AJ21" s="7"/>
      <c r="AK21" s="7"/>
      <c r="AL21" s="7"/>
      <c r="AM21" s="7"/>
      <c r="AN21" s="7"/>
      <c r="AO21" s="37"/>
      <c r="AP21" s="40"/>
      <c r="AQ21" s="43"/>
      <c r="AR21" s="46"/>
      <c r="AS21" s="49"/>
      <c r="AT21" s="7"/>
      <c r="AU21" s="7"/>
      <c r="AV21" s="7"/>
      <c r="AW21" s="7"/>
      <c r="AX21" s="7"/>
      <c r="AY21" s="7"/>
      <c r="AZ21" s="37"/>
      <c r="BA21" s="40"/>
      <c r="BB21" s="43"/>
      <c r="BC21" s="46"/>
      <c r="BD21" s="49"/>
      <c r="BE21" s="7"/>
      <c r="BF21" s="7"/>
      <c r="BG21" s="7"/>
      <c r="BH21" s="7"/>
      <c r="BI21" s="7"/>
      <c r="BJ21" s="7"/>
      <c r="BK21" s="37"/>
      <c r="BL21" s="40"/>
      <c r="BM21" s="43"/>
      <c r="BN21" s="46"/>
      <c r="BO21" s="49"/>
    </row>
    <row r="22" spans="1:67" ht="16.8" x14ac:dyDescent="0.3">
      <c r="A22" s="22" t="s">
        <v>41</v>
      </c>
      <c r="B22" s="19"/>
      <c r="C22" s="7"/>
      <c r="D22" s="7"/>
      <c r="E22" s="7"/>
      <c r="F22" s="7"/>
      <c r="G22" s="7"/>
      <c r="H22" s="7"/>
      <c r="I22" s="13"/>
      <c r="J22" s="40"/>
      <c r="K22" s="64"/>
      <c r="L22" s="67"/>
      <c r="M22" s="27"/>
      <c r="N22" s="28"/>
      <c r="O22" s="28"/>
      <c r="P22" s="28"/>
      <c r="Q22" s="28"/>
      <c r="R22" s="29"/>
      <c r="S22" s="37"/>
      <c r="T22" s="40"/>
      <c r="U22" s="43"/>
      <c r="V22" s="46"/>
      <c r="W22" s="49"/>
      <c r="X22" s="27"/>
      <c r="Y22" s="28"/>
      <c r="Z22" s="28"/>
      <c r="AA22" s="28"/>
      <c r="AB22" s="28"/>
      <c r="AC22" s="29"/>
      <c r="AD22" s="37"/>
      <c r="AE22" s="40"/>
      <c r="AF22" s="43"/>
      <c r="AG22" s="46"/>
      <c r="AH22" s="49"/>
      <c r="AI22" s="7"/>
      <c r="AJ22" s="7"/>
      <c r="AK22" s="7"/>
      <c r="AL22" s="7"/>
      <c r="AM22" s="7"/>
      <c r="AN22" s="7"/>
      <c r="AO22" s="37"/>
      <c r="AP22" s="40"/>
      <c r="AQ22" s="43"/>
      <c r="AR22" s="46"/>
      <c r="AS22" s="49"/>
      <c r="AT22" s="7"/>
      <c r="AU22" s="7"/>
      <c r="AV22" s="7"/>
      <c r="AW22" s="7"/>
      <c r="AX22" s="7"/>
      <c r="AY22" s="7"/>
      <c r="AZ22" s="37"/>
      <c r="BA22" s="40"/>
      <c r="BB22" s="43"/>
      <c r="BC22" s="46"/>
      <c r="BD22" s="49"/>
      <c r="BE22" s="7"/>
      <c r="BF22" s="7"/>
      <c r="BG22" s="7"/>
      <c r="BH22" s="7"/>
      <c r="BI22" s="7"/>
      <c r="BJ22" s="7"/>
      <c r="BK22" s="37"/>
      <c r="BL22" s="40"/>
      <c r="BM22" s="43"/>
      <c r="BN22" s="46"/>
      <c r="BO22" s="49"/>
    </row>
    <row r="23" spans="1:67" ht="16.8" x14ac:dyDescent="0.3">
      <c r="A23" s="22"/>
      <c r="B23" s="19" t="s">
        <v>5</v>
      </c>
      <c r="C23" s="9" t="str">
        <f>LOOKUP(C20, {0,50,60,63,66,70,73,75,80,85,90}, {"F","D","C-","C","C+","B-","B","B+","A-","A","A+"})</f>
        <v>A+</v>
      </c>
      <c r="D23" s="9" t="str">
        <f>LOOKUP(D20, {0,50,60,63,66,70,73,75,80,85,90}, {"F","D","C-","C","C+","B-","B","B+","A-","A","A+"})</f>
        <v>A+</v>
      </c>
      <c r="E23" s="9" t="str">
        <f>LOOKUP(E20, {0,50,60,63,66,70,73,75,80,85,90}, {"F","D","C-","C","C+","B-","B","B+","A-","A","A+"})</f>
        <v>A+</v>
      </c>
      <c r="F23" s="9" t="str">
        <f>LOOKUP(F20, {0,50,60,63,66,70,73,75,80,85,90}, {"F","D","C-","C","C+","B-","B","B+","A-","A","A+"})</f>
        <v>A+</v>
      </c>
      <c r="G23" s="9" t="str">
        <f>LOOKUP(G20, {0,50,60,63,66,70,73,75,80,85,90}, {"F","D","C-","C","C+","B-","B","B+","A-","A","A+"})</f>
        <v>A</v>
      </c>
      <c r="H23" s="9" t="str">
        <f>LOOKUP(H20, {0,50,60,63,66,70,73,75,80,85,90}, {"F","D","C-","C","C+","B-","B","B+","A-","A","A+"})</f>
        <v>A-</v>
      </c>
      <c r="I23" s="13"/>
      <c r="J23" s="40"/>
      <c r="K23" s="64"/>
      <c r="L23" s="67"/>
      <c r="M23" s="9" t="str">
        <f>LOOKUP(M20, {0,50,60,63,66,70,73,75,80,85,90}, {"F","D","C-","C","C+","B-","B","B+","A-","A","A+"})</f>
        <v>C-</v>
      </c>
      <c r="N23" s="9" t="str">
        <f>LOOKUP(N20, {0,50,60,63,66,70,73,75,80,85,90}, {"F","D","C-","C","C+","B-","B","B+","A-","A","A+"})</f>
        <v>C-</v>
      </c>
      <c r="O23" s="9" t="str">
        <f>LOOKUP(O20, {0,50,60,63,66,70,73,75,80,85,90}, {"F","D","C-","C","C+","B-","B","B+","A-","A","A+"})</f>
        <v>C-</v>
      </c>
      <c r="P23" s="9" t="str">
        <f>LOOKUP(P20, {0,50,60,63,66,70,73,75,80,85,90}, {"F","D","C-","C","C+","B-","B","B+","A-","A","A+"})</f>
        <v>C-</v>
      </c>
      <c r="Q23" s="9" t="str">
        <f>LOOKUP(Q20, {0,50,60,63,66,70,73,75,80,85,90}, {"F","D","C-","C","C+","B-","B","B+","A-","A","A+"})</f>
        <v>C-</v>
      </c>
      <c r="R23" s="9" t="str">
        <f>LOOKUP(R20, {0,50,60,63,66,70,73,75,80,85,90}, {"F","D","C-","C","C+","B-","B","B+","A-","A","A+"})</f>
        <v>C-</v>
      </c>
      <c r="S23" s="37"/>
      <c r="T23" s="40"/>
      <c r="U23" s="43"/>
      <c r="V23" s="46"/>
      <c r="W23" s="49"/>
      <c r="X23" s="10" t="str">
        <f>LOOKUP(X20, {0,50,55,58,61,65,70,75,80,85}, {"F","D","C-","C","C+","B-","B","B+","A-","A+"})</f>
        <v>F</v>
      </c>
      <c r="Y23" s="9" t="str">
        <f>LOOKUP(Y20, {0,50,55,58,61,65,70,75,80,85}, {"F","D","C-","C","C+","B-","B","B+","A-","A+"})</f>
        <v>F</v>
      </c>
      <c r="Z23" s="9" t="str">
        <f>LOOKUP(Z20, {0,50,55,58,61,65,70,75,80,85}, {"F","D","C-","C","C+","B-","B","B+","A-","A+"})</f>
        <v>F</v>
      </c>
      <c r="AA23" s="9" t="str">
        <f>LOOKUP(AA20, {0,50,55,58,61,65,70,75,80,85}, {"F","D","C-","C","C+","B-","B","B+","A-","A+"})</f>
        <v>F</v>
      </c>
      <c r="AB23" s="9" t="str">
        <f>LOOKUP(AB20, {0,50,55,58,61,65,70,75,80,85}, {"F","D","C-","C","C+","B-","B","B+","A-","A+"})</f>
        <v>F</v>
      </c>
      <c r="AC23" s="29" t="str">
        <f>LOOKUP(AC20, {0,50,55,58,61,65,70,75,80,85}, {"F","D","C-","C","C+","B-","B","B+","A-","A+"})</f>
        <v>F</v>
      </c>
      <c r="AD23" s="37"/>
      <c r="AE23" s="40"/>
      <c r="AF23" s="43"/>
      <c r="AG23" s="46"/>
      <c r="AH23" s="49"/>
      <c r="AI23" s="9" t="str">
        <f>LOOKUP(AI20, {0,50,60,63,66,70,73,75,80,85,90}, {"F","D","C-","C","C+","B-","B","B+","A-","A","A+"})</f>
        <v>A-</v>
      </c>
      <c r="AJ23" s="9" t="str">
        <f>LOOKUP(AJ20, {0,50,60,63,66,70,73,75,80,85,90}, {"F","D","C-","C","C+","B-","B","B+","A-","A","A+"})</f>
        <v>A-</v>
      </c>
      <c r="AK23" s="9" t="str">
        <f>LOOKUP(AK20, {0,50,60,63,66,70,73,75,80,85,90}, {"F","D","C-","C","C+","B-","B","B+","A-","A","A+"})</f>
        <v>B+</v>
      </c>
      <c r="AL23" s="9" t="str">
        <f>LOOKUP(AL20, {0,50,60,63,66,70,73,75,80,85,90}, {"F","D","C-","C","C+","B-","B","B+","A-","A","A+"})</f>
        <v>A</v>
      </c>
      <c r="AM23" s="9" t="str">
        <f>LOOKUP(AM20, {0,50,60,63,66,70,73,75,80,85,90}, {"F","D","C-","C","C+","B-","B","B+","A-","A","A+"})</f>
        <v>A+</v>
      </c>
      <c r="AN23" s="9" t="str">
        <f>LOOKUP(AN20, {0,50,60,63,66,70,73,75,80,85,90}, {"F","D","C-","C","C+","B-","B","B+","A-","A","A+"})</f>
        <v>A+</v>
      </c>
      <c r="AO23" s="37"/>
      <c r="AP23" s="40"/>
      <c r="AQ23" s="43"/>
      <c r="AR23" s="46"/>
      <c r="AS23" s="49"/>
      <c r="AT23" s="9" t="str">
        <f>LOOKUP(AT20, {0,50,60,63,66,70,73,75,80,85,90}, {"F","D","C-","C","C+","B-","B","B+","A-","A","A+"})</f>
        <v>A-</v>
      </c>
      <c r="AU23" s="9" t="str">
        <f>LOOKUP(AU20, {0,50,60,63,66,70,73,75,80,85,90}, {"F","D","C-","C","C+","B-","B","B+","A-","A","A+"})</f>
        <v>A-</v>
      </c>
      <c r="AV23" s="9" t="str">
        <f>LOOKUP(AV20, {0,50,60,63,66,70,73,75,80,85,90}, {"F","D","C-","C","C+","B-","B","B+","A-","A","A+"})</f>
        <v>A-</v>
      </c>
      <c r="AW23" s="9" t="str">
        <f>LOOKUP(AW20, {0,50,60,63,66,70,73,75,80,85,90}, {"F","D","C-","C","C+","B-","B","B+","A-","A","A+"})</f>
        <v>A-</v>
      </c>
      <c r="AX23" s="9" t="str">
        <f>LOOKUP(AX20, {0,50,60,63,66,70,73,75,80,85,90}, {"F","D","C-","C","C+","B-","B","B+","A-","A","A+"})</f>
        <v>A-</v>
      </c>
      <c r="AY23" s="9" t="str">
        <f>LOOKUP(AY20, {0,50,60,63,66,70,73,75,80,85,90}, {"F","D","C-","C","C+","B-","B","B+","A-","A","A+"})</f>
        <v>B+</v>
      </c>
      <c r="AZ23" s="37"/>
      <c r="BA23" s="40"/>
      <c r="BB23" s="43"/>
      <c r="BC23" s="46"/>
      <c r="BD23" s="49"/>
      <c r="BE23" s="9" t="str">
        <f>LOOKUP(BE20, {0,50,60,63,66,70,73,75,80,85,90}, {"F","D","C-","C","C+","B-","B","B+","A-","A","A+"})</f>
        <v>A+</v>
      </c>
      <c r="BF23" s="9" t="str">
        <f>LOOKUP(BF20, {0,50,60,63,66,70,73,75,80,85,90}, {"F","D","C-","C","C+","B-","B","B+","A-","A","A+"})</f>
        <v>A+</v>
      </c>
      <c r="BG23" s="9" t="str">
        <f>LOOKUP(BG20, {0,50,60,63,66,70,73,75,80,85,90}, {"F","D","C-","C","C+","B-","B","B+","A-","A","A+"})</f>
        <v>A-</v>
      </c>
      <c r="BH23" s="9" t="str">
        <f>LOOKUP(BH20, {0,50,60,63,66,70,73,75,80,85,90}, {"F","D","C-","C","C+","B-","B","B+","A-","A","A+"})</f>
        <v>A-</v>
      </c>
      <c r="BI23" s="9" t="str">
        <f>LOOKUP(BI20, {0,50,60,63,66,70,73,75,80,85,90}, {"F","D","C-","C","C+","B-","B","B+","A-","A","A+"})</f>
        <v>B+</v>
      </c>
      <c r="BJ23" s="9" t="str">
        <f>LOOKUP(BJ20, {0,50,60,63,66,70,73,75,80,85,90}, {"F","D","C-","C","C+","B-","B","B+","A-","A","A+"})</f>
        <v>B+</v>
      </c>
      <c r="BK23" s="37"/>
      <c r="BL23" s="40"/>
      <c r="BM23" s="43"/>
      <c r="BN23" s="46"/>
      <c r="BO23" s="49"/>
    </row>
    <row r="24" spans="1:67" ht="17.399999999999999" thickBot="1" x14ac:dyDescent="0.35">
      <c r="A24" s="23"/>
      <c r="B24" s="20" t="s">
        <v>6</v>
      </c>
      <c r="C24" s="12" t="str">
        <f>LOOKUP(C20,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24" s="12" t="str">
        <f>LOOKUP(D20,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24" s="12" t="str">
        <f>LOOKUP(E20,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24" s="12" t="str">
        <f>LOOKUP(F20,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24" s="12" t="str">
        <f>LOOKUP(G20,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24" s="12" t="str">
        <f>LOOKUP(H20,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I24" s="14"/>
      <c r="J24" s="41"/>
      <c r="K24" s="65"/>
      <c r="L24" s="68"/>
      <c r="M24" s="12" t="str">
        <f>LOOKUP(M20,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24" s="12" t="str">
        <f>LOOKUP(N20,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24" s="12" t="str">
        <f>LOOKUP(O20,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24" s="12" t="str">
        <f>LOOKUP(P20,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24" s="12" t="str">
        <f>LOOKUP(Q20,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24" s="12" t="str">
        <f>LOOKUP(R20,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24" s="38"/>
      <c r="T24" s="41"/>
      <c r="U24" s="44"/>
      <c r="V24" s="46"/>
      <c r="W24" s="50"/>
      <c r="X24" s="11" t="str">
        <f>LOOKUP(X20,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24" s="12" t="str">
        <f>LOOKUP(Y20,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24" s="12" t="str">
        <f>LOOKUP(Z20,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24" s="12" t="str">
        <f>LOOKUP(AA20,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24" s="12" t="str">
        <f>LOOKUP(AB20,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24" s="30" t="str">
        <f>LOOKUP(AC20,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24" s="38"/>
      <c r="AE24" s="41"/>
      <c r="AF24" s="44"/>
      <c r="AG24" s="47"/>
      <c r="AH24" s="50"/>
      <c r="AI24" s="12" t="str">
        <f>LOOKUP(AI20,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24" s="12" t="str">
        <f>LOOKUP(AJ20,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24" s="12" t="str">
        <f>LOOKUP(AK20,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AL24" s="12" t="str">
        <f>LOOKUP(AL20,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24" s="12" t="str">
        <f>LOOKUP(AM20,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24" s="12" t="str">
        <f>LOOKUP(AN20,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24" s="38"/>
      <c r="AP24" s="41"/>
      <c r="AQ24" s="44"/>
      <c r="AR24" s="47"/>
      <c r="AS24" s="50"/>
      <c r="AT24" s="12" t="str">
        <f>LOOKUP(AT20,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24" s="12" t="str">
        <f>LOOKUP(AU20,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V24" s="12" t="str">
        <f>LOOKUP(AV20,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24" s="12" t="str">
        <f>LOOKUP(AW20,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24" s="12" t="str">
        <f>LOOKUP(AX20,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24" s="12" t="str">
        <f>LOOKUP(AY20,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Z24" s="38"/>
      <c r="BA24" s="41"/>
      <c r="BB24" s="44"/>
      <c r="BC24" s="47"/>
      <c r="BD24" s="50"/>
      <c r="BE24" s="12" t="str">
        <f>LOOKUP(BE20,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24" s="12" t="str">
        <f>LOOKUP(BF20,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24" s="12" t="str">
        <f>LOOKUP(BG20,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H24" s="12" t="str">
        <f>LOOKUP(BH20,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24" s="12" t="str">
        <f>LOOKUP(BI20,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BJ24" s="12" t="str">
        <f>LOOKUP(BJ20,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K24" s="38"/>
      <c r="BL24" s="41"/>
      <c r="BM24" s="44"/>
      <c r="BN24" s="47"/>
      <c r="BO24" s="50"/>
    </row>
    <row r="25" spans="1:67" ht="16.8" x14ac:dyDescent="0.3">
      <c r="A25" s="21">
        <v>4</v>
      </c>
      <c r="B25" s="17" t="s">
        <v>11</v>
      </c>
      <c r="C25" s="24">
        <v>3</v>
      </c>
      <c r="D25" s="7">
        <v>3</v>
      </c>
      <c r="E25" s="7">
        <v>3</v>
      </c>
      <c r="F25" s="7">
        <v>3</v>
      </c>
      <c r="G25" s="7">
        <v>3</v>
      </c>
      <c r="H25" s="7">
        <v>2</v>
      </c>
      <c r="I25" s="16">
        <f>SUM(C25:H25)</f>
        <v>17</v>
      </c>
      <c r="J25" s="39">
        <f>I26*100/600</f>
        <v>75.333333333333329</v>
      </c>
      <c r="K25" s="63">
        <f>(C25*C30+D25*D30+E25*E30+F25*F30+G25*G30+H25*H30)/(C25+D25+E25+F25+G25+H25)</f>
        <v>3.3588235294117648</v>
      </c>
      <c r="L25" s="66" t="str">
        <f>LOOKUP(K25,{0,1},{"Dropped Out"," Promoted"})</f>
        <v xml:space="preserve"> Promoted</v>
      </c>
      <c r="M25" s="24">
        <v>3</v>
      </c>
      <c r="N25" s="25">
        <v>2</v>
      </c>
      <c r="O25" s="25">
        <v>3</v>
      </c>
      <c r="P25" s="25">
        <v>3</v>
      </c>
      <c r="Q25" s="25">
        <v>3</v>
      </c>
      <c r="R25" s="26">
        <v>3</v>
      </c>
      <c r="S25" s="36">
        <f>SUM(M26,N26,O26,,P26,Q26,R26)</f>
        <v>360</v>
      </c>
      <c r="T25" s="39">
        <f>AVERAGE(M26,N26,O26,P26,Q26,R26)</f>
        <v>60</v>
      </c>
      <c r="U25" s="42">
        <f>(M25*M30+N25*N30+O25*O30+P25*P30+Q25*Q30+R25*R30)/(M25+N25+O25+P25+Q25+R25)</f>
        <v>2</v>
      </c>
      <c r="V25" s="45" t="e">
        <f>(C25*C30+D25*D30+E25*E30+F25*F30+H25*H30+#REF!*#REF!+M25*M30+N25*N30+O25*O30+P25*P30+Q25*Q30+R25*R30)/(C25+D25+E25+F25+H25+#REF!+M25+N25+O25+P25+Q25+R25)</f>
        <v>#REF!</v>
      </c>
      <c r="W25" s="48" t="e">
        <f>LOOKUP(V25,{0,1.5,2},{"Dropped Out","Probation","Promoted"})</f>
        <v>#REF!</v>
      </c>
      <c r="X25" s="24">
        <v>3</v>
      </c>
      <c r="Y25" s="25">
        <v>2</v>
      </c>
      <c r="Z25" s="25">
        <v>3</v>
      </c>
      <c r="AA25" s="25">
        <v>3</v>
      </c>
      <c r="AB25" s="25">
        <v>3</v>
      </c>
      <c r="AC25" s="26">
        <v>3</v>
      </c>
      <c r="AD25" s="36">
        <f>SUM(X26,Y26,Z26,,AA26,AB26,AC26)</f>
        <v>0</v>
      </c>
      <c r="AE25" s="39" t="e">
        <f>AVERAGE(X26,Y26,Z26,AA26,AB26,AC26)</f>
        <v>#DIV/0!</v>
      </c>
      <c r="AF25" s="42">
        <f>(X25*X30+Y25*Y30+Z25*Z30+AA25*AA30+AB25*AB30+AC25*AC30)/(X25+Y25+Z25+AA25+AB25+AC25)</f>
        <v>0</v>
      </c>
      <c r="AG25" s="45">
        <f>(N25*N30+O25*O30+P25*P30+Q25*Q30+R25*R30+S25*S30+X25*X30+Y25*Y30+Z25*Z30+AA25*AA30+AB25*AB30+AC25*AC30)/(N25+O25+P25+Q25+R25+S25+X25+Y25+Z25+AA25+AB25+AC25)</f>
        <v>7.1611253196930943E-2</v>
      </c>
      <c r="AH25" s="48" t="str">
        <f>LOOKUP(AG25,{0,1.5,2},{"Dropped Out","Probation","Promoted"})</f>
        <v>Dropped Out</v>
      </c>
      <c r="AI25" s="24">
        <v>3</v>
      </c>
      <c r="AJ25" s="25">
        <v>3</v>
      </c>
      <c r="AK25" s="25">
        <v>3</v>
      </c>
      <c r="AL25" s="25">
        <v>3</v>
      </c>
      <c r="AM25" s="25">
        <v>3</v>
      </c>
      <c r="AN25" s="26">
        <v>2</v>
      </c>
      <c r="AO25" s="36">
        <f>SUM(AI26,AJ26,AK26,,AL26,AM26,AN26)</f>
        <v>431</v>
      </c>
      <c r="AP25" s="39">
        <f>AO25*100/600</f>
        <v>71.833333333333329</v>
      </c>
      <c r="AQ25" s="42">
        <f>(AI25*AI30+AJ25*AJ30+AK25*AK30+AL25*AL30+AM25*AM30+AN25*AN30)/(AI25+AJ25+AK25+AL25+AM25+AN25)</f>
        <v>3.0823529411764703</v>
      </c>
      <c r="AR25" s="45">
        <f>(C25*C30+D25*D30+E25*E30+F25*F30+H25*H30+G25*G30++AI25*AI30+AJ25*AJ30+AK25*AK30+AL25*AL30+AM25*AM30+AN25*AN30)/(C25+D25+E25+F25+H25+G25+AI25+AJ25+AK25+AL25+AM25+AN25)</f>
        <v>3.2205882352941178</v>
      </c>
      <c r="AS25" s="48" t="str">
        <f>LOOKUP(AR25,{0,1.5},{"Dropped Out","Promoted"})</f>
        <v>Promoted</v>
      </c>
      <c r="AT25" s="24">
        <v>3</v>
      </c>
      <c r="AU25" s="25">
        <v>3</v>
      </c>
      <c r="AV25" s="25">
        <v>3</v>
      </c>
      <c r="AW25" s="25">
        <v>3</v>
      </c>
      <c r="AX25" s="25">
        <v>3</v>
      </c>
      <c r="AY25" s="26">
        <v>3</v>
      </c>
      <c r="AZ25" s="36">
        <f>SUM(AT26,AU26,AV26,,AW26,AX26,AY26)</f>
        <v>422</v>
      </c>
      <c r="BA25" s="39">
        <f>AZ25*100/600</f>
        <v>70.333333333333329</v>
      </c>
      <c r="BB25" s="42">
        <f>(AT25*AT30+AU25*AU30+AV25*AV30+AW25*AW30+AX25*AX30+AY25*AY30)/(AT25+AU25+AV25+AW25+AX25+AY25)</f>
        <v>3.0333333333333332</v>
      </c>
      <c r="BC25" s="45">
        <f>(C25*C30+D25*D30+E25*E30+F25*F30+H25*H30+G25*G30+AI25*AI30+AJ25*AJ30+AK25*AK30+AL25*AL30+AM25*AM30+AN25*AN30+AT25*AT30+AU25*AU30+AV25*AV30+AW25*AW30+AX25*AX30+AY25*AY30)/(C25+D25+E25+F25+H25+G25+AI25+AJ25+AK25+AL25+AM25+AN25+AT25+AU25+AV25+AW25+AX25+AY25)</f>
        <v>3.1557692307692307</v>
      </c>
      <c r="BD25" s="48" t="str">
        <f>LOOKUP(BC25,{0,1.75},{"Dropped Out","Promoted"})</f>
        <v>Promoted</v>
      </c>
      <c r="BE25" s="24">
        <v>3</v>
      </c>
      <c r="BF25" s="25">
        <v>3</v>
      </c>
      <c r="BG25" s="25">
        <v>3</v>
      </c>
      <c r="BH25" s="25">
        <v>3</v>
      </c>
      <c r="BI25" s="25">
        <v>3</v>
      </c>
      <c r="BJ25" s="26">
        <v>3</v>
      </c>
      <c r="BK25" s="36">
        <f>SUM(BE26,BF26,BG26,,BH26,BI26,BJ26)</f>
        <v>450</v>
      </c>
      <c r="BL25" s="39">
        <f>BK25*100/600</f>
        <v>75</v>
      </c>
      <c r="BM25" s="42">
        <f>(BE25*BE30+BF25*BF30+BG25*BG30+BH25*BH30+BI25*BI30+BJ25*BJ30)/(BE25+BF25+BG25+BH25+BI25+BJ25)</f>
        <v>3.25</v>
      </c>
      <c r="BN25" s="45">
        <f>(C25*C30+D25*D30+E25*E30+F25*F30+H25*H30+G25*G30+AI25*AI30+AJ25*AJ30+AK25*AK30+AL25*AL30+AM25*AM30+AN25*AN30+AT25*AT30+AU25*AU30+AV25*AV30+AW25*AW30+AX25*AX30+AY25*AY30+BE25*BE30+BF25*BF30+BG25*BG30+BH25*BH30+BI25*BI30+BJ25*BJ30)/(C25+D25+E25+F25+H25+G25+AI25+AJ25+AK25+AL25+AM25+AN25+AT25+AU25+AV25+AW25+AX25+AY25+BE25+BF25+BG25+BH25+BI25+BJ25)</f>
        <v>3.18</v>
      </c>
      <c r="BO25" s="48" t="str">
        <f>LOOKUP(BN25,{0,2},{"Dropped Out","Promoted"})</f>
        <v>Promoted</v>
      </c>
    </row>
    <row r="26" spans="1:67" ht="16.8" x14ac:dyDescent="0.3">
      <c r="A26" s="22" t="s">
        <v>42</v>
      </c>
      <c r="B26" s="18" t="s">
        <v>12</v>
      </c>
      <c r="C26" s="7">
        <v>80</v>
      </c>
      <c r="D26" s="7">
        <v>84</v>
      </c>
      <c r="E26" s="7">
        <v>87</v>
      </c>
      <c r="F26" s="7">
        <v>82</v>
      </c>
      <c r="G26" s="7">
        <v>53</v>
      </c>
      <c r="H26" s="7">
        <v>66</v>
      </c>
      <c r="I26" s="35">
        <f>SUM(C26:H26)</f>
        <v>452</v>
      </c>
      <c r="J26" s="40"/>
      <c r="K26" s="64"/>
      <c r="L26" s="67"/>
      <c r="M26" s="27">
        <v>60</v>
      </c>
      <c r="N26" s="28">
        <v>60</v>
      </c>
      <c r="O26" s="28">
        <v>60</v>
      </c>
      <c r="P26" s="28">
        <v>60</v>
      </c>
      <c r="Q26" s="28">
        <v>60</v>
      </c>
      <c r="R26" s="29">
        <v>60</v>
      </c>
      <c r="S26" s="37"/>
      <c r="T26" s="40"/>
      <c r="U26" s="43"/>
      <c r="V26" s="46"/>
      <c r="W26" s="49"/>
      <c r="X26" s="27"/>
      <c r="Y26" s="28"/>
      <c r="Z26" s="28"/>
      <c r="AA26" s="28"/>
      <c r="AB26" s="28"/>
      <c r="AC26" s="29"/>
      <c r="AD26" s="37"/>
      <c r="AE26" s="40"/>
      <c r="AF26" s="43"/>
      <c r="AG26" s="46"/>
      <c r="AH26" s="49"/>
      <c r="AI26" s="7">
        <v>80</v>
      </c>
      <c r="AJ26" s="7">
        <v>69</v>
      </c>
      <c r="AK26" s="7">
        <v>68</v>
      </c>
      <c r="AL26" s="7">
        <v>78</v>
      </c>
      <c r="AM26" s="7">
        <v>53</v>
      </c>
      <c r="AN26" s="7">
        <v>83</v>
      </c>
      <c r="AO26" s="37"/>
      <c r="AP26" s="40"/>
      <c r="AQ26" s="43"/>
      <c r="AR26" s="46"/>
      <c r="AS26" s="49"/>
      <c r="AT26" s="7">
        <v>73</v>
      </c>
      <c r="AU26" s="7">
        <v>63</v>
      </c>
      <c r="AV26" s="7">
        <v>80</v>
      </c>
      <c r="AW26" s="7">
        <v>60</v>
      </c>
      <c r="AX26" s="7">
        <v>77</v>
      </c>
      <c r="AY26" s="7">
        <v>69</v>
      </c>
      <c r="AZ26" s="37"/>
      <c r="BA26" s="40"/>
      <c r="BB26" s="43"/>
      <c r="BC26" s="46"/>
      <c r="BD26" s="49"/>
      <c r="BE26" s="7">
        <v>86</v>
      </c>
      <c r="BF26" s="7">
        <v>89</v>
      </c>
      <c r="BG26" s="7">
        <v>70</v>
      </c>
      <c r="BH26" s="7">
        <v>76</v>
      </c>
      <c r="BI26" s="7">
        <v>53</v>
      </c>
      <c r="BJ26" s="7">
        <v>76</v>
      </c>
      <c r="BK26" s="37"/>
      <c r="BL26" s="40"/>
      <c r="BM26" s="43"/>
      <c r="BN26" s="46"/>
      <c r="BO26" s="49"/>
    </row>
    <row r="27" spans="1:67" ht="16.8" x14ac:dyDescent="0.3">
      <c r="A27" s="22" t="s">
        <v>43</v>
      </c>
      <c r="B27" s="18"/>
      <c r="C27" s="7"/>
      <c r="D27" s="7"/>
      <c r="E27" s="7"/>
      <c r="F27" s="7"/>
      <c r="G27" s="7"/>
      <c r="H27" s="7"/>
      <c r="I27" s="13"/>
      <c r="J27" s="40"/>
      <c r="K27" s="64"/>
      <c r="L27" s="67"/>
      <c r="M27" s="27"/>
      <c r="N27" s="28"/>
      <c r="O27" s="28"/>
      <c r="P27" s="28"/>
      <c r="Q27" s="28"/>
      <c r="R27" s="29"/>
      <c r="S27" s="37"/>
      <c r="T27" s="40"/>
      <c r="U27" s="43"/>
      <c r="V27" s="46"/>
      <c r="W27" s="49"/>
      <c r="X27" s="69" t="s">
        <v>18</v>
      </c>
      <c r="Y27" s="70"/>
      <c r="Z27" s="70"/>
      <c r="AA27" s="70"/>
      <c r="AB27" s="70"/>
      <c r="AC27" s="71"/>
      <c r="AD27" s="37"/>
      <c r="AE27" s="40"/>
      <c r="AF27" s="43"/>
      <c r="AG27" s="46"/>
      <c r="AH27" s="49"/>
      <c r="AI27" s="7"/>
      <c r="AJ27" s="7"/>
      <c r="AK27" s="7"/>
      <c r="AL27" s="7"/>
      <c r="AM27" s="7"/>
      <c r="AN27" s="7"/>
      <c r="AO27" s="37"/>
      <c r="AP27" s="40"/>
      <c r="AQ27" s="43"/>
      <c r="AR27" s="46"/>
      <c r="AS27" s="49"/>
      <c r="AT27" s="7"/>
      <c r="AU27" s="7"/>
      <c r="AV27" s="7"/>
      <c r="AW27" s="7"/>
      <c r="AX27" s="7"/>
      <c r="AY27" s="7"/>
      <c r="AZ27" s="37"/>
      <c r="BA27" s="40"/>
      <c r="BB27" s="43"/>
      <c r="BC27" s="46"/>
      <c r="BD27" s="49"/>
      <c r="BE27" s="7"/>
      <c r="BF27" s="7"/>
      <c r="BG27" s="7"/>
      <c r="BH27" s="7"/>
      <c r="BI27" s="7"/>
      <c r="BJ27" s="7"/>
      <c r="BK27" s="37"/>
      <c r="BL27" s="40"/>
      <c r="BM27" s="43"/>
      <c r="BN27" s="46"/>
      <c r="BO27" s="49"/>
    </row>
    <row r="28" spans="1:67" ht="16.8" x14ac:dyDescent="0.3">
      <c r="A28" s="22" t="s">
        <v>44</v>
      </c>
      <c r="B28" s="19"/>
      <c r="C28" s="7"/>
      <c r="D28" s="7"/>
      <c r="E28" s="7"/>
      <c r="F28" s="7"/>
      <c r="G28" s="7"/>
      <c r="H28" s="7"/>
      <c r="I28" s="13"/>
      <c r="J28" s="40"/>
      <c r="K28" s="64"/>
      <c r="L28" s="67"/>
      <c r="M28" s="27"/>
      <c r="N28" s="28"/>
      <c r="O28" s="28"/>
      <c r="P28" s="28"/>
      <c r="Q28" s="28"/>
      <c r="R28" s="29"/>
      <c r="S28" s="37"/>
      <c r="T28" s="40"/>
      <c r="U28" s="43"/>
      <c r="V28" s="46"/>
      <c r="W28" s="49"/>
      <c r="X28" s="27"/>
      <c r="Y28" s="28"/>
      <c r="Z28" s="28"/>
      <c r="AA28" s="28"/>
      <c r="AB28" s="28"/>
      <c r="AC28" s="29"/>
      <c r="AD28" s="37"/>
      <c r="AE28" s="40"/>
      <c r="AF28" s="43"/>
      <c r="AG28" s="46"/>
      <c r="AH28" s="49"/>
      <c r="AI28" s="7"/>
      <c r="AJ28" s="7"/>
      <c r="AK28" s="7"/>
      <c r="AL28" s="7"/>
      <c r="AM28" s="7"/>
      <c r="AN28" s="7"/>
      <c r="AO28" s="37"/>
      <c r="AP28" s="40"/>
      <c r="AQ28" s="43"/>
      <c r="AR28" s="46"/>
      <c r="AS28" s="49"/>
      <c r="AT28" s="7"/>
      <c r="AU28" s="7"/>
      <c r="AV28" s="7"/>
      <c r="AW28" s="7"/>
      <c r="AX28" s="7"/>
      <c r="AY28" s="7"/>
      <c r="AZ28" s="37"/>
      <c r="BA28" s="40"/>
      <c r="BB28" s="43"/>
      <c r="BC28" s="46"/>
      <c r="BD28" s="49"/>
      <c r="BE28" s="7"/>
      <c r="BF28" s="7"/>
      <c r="BG28" s="7"/>
      <c r="BH28" s="7"/>
      <c r="BI28" s="7"/>
      <c r="BJ28" s="7"/>
      <c r="BK28" s="37"/>
      <c r="BL28" s="40"/>
      <c r="BM28" s="43"/>
      <c r="BN28" s="46"/>
      <c r="BO28" s="49"/>
    </row>
    <row r="29" spans="1:67" ht="16.8" x14ac:dyDescent="0.3">
      <c r="A29" s="22"/>
      <c r="B29" s="19" t="s">
        <v>5</v>
      </c>
      <c r="C29" s="9" t="str">
        <f>LOOKUP(C26, {0,50,60,63,66,70,73,75,80,85,90}, {"F","D","C-","C","C+","B-","B","B+","A-","A","A+"})</f>
        <v>A-</v>
      </c>
      <c r="D29" s="9" t="str">
        <f>LOOKUP(D26, {0,50,60,63,66,70,73,75,80,85,90}, {"F","D","C-","C","C+","B-","B","B+","A-","A","A+"})</f>
        <v>A-</v>
      </c>
      <c r="E29" s="9" t="str">
        <f>LOOKUP(E26, {0,50,60,63,66,70,73,75,80,85,90}, {"F","D","C-","C","C+","B-","B","B+","A-","A","A+"})</f>
        <v>A</v>
      </c>
      <c r="F29" s="9" t="str">
        <f>LOOKUP(F26, {0,50,60,63,66,70,73,75,80,85,90}, {"F","D","C-","C","C+","B-","B","B+","A-","A","A+"})</f>
        <v>A-</v>
      </c>
      <c r="G29" s="9" t="str">
        <f>LOOKUP(G26, {0,50,60,63,66,70,73,75,80,85,90}, {"F","D","C-","C","C+","B-","B","B+","A-","A","A+"})</f>
        <v>D</v>
      </c>
      <c r="H29" s="9" t="str">
        <f>LOOKUP(H26, {0,50,60,63,66,70,73,75,80,85,90}, {"F","D","C-","C","C+","B-","B","B+","A-","A","A+"})</f>
        <v>C+</v>
      </c>
      <c r="I29" s="13"/>
      <c r="J29" s="40"/>
      <c r="K29" s="64"/>
      <c r="L29" s="67"/>
      <c r="M29" s="9" t="str">
        <f>LOOKUP(M26, {0,50,60,63,66,70,73,75,80,85,90}, {"F","D","C-","C","C+","B-","B","B+","A-","A","A+"})</f>
        <v>C-</v>
      </c>
      <c r="N29" s="9" t="str">
        <f>LOOKUP(N26, {0,50,60,63,66,70,73,75,80,85,90}, {"F","D","C-","C","C+","B-","B","B+","A-","A","A+"})</f>
        <v>C-</v>
      </c>
      <c r="O29" s="9" t="str">
        <f>LOOKUP(O26, {0,50,60,63,66,70,73,75,80,85,90}, {"F","D","C-","C","C+","B-","B","B+","A-","A","A+"})</f>
        <v>C-</v>
      </c>
      <c r="P29" s="9" t="str">
        <f>LOOKUP(P26, {0,50,60,63,66,70,73,75,80,85,90}, {"F","D","C-","C","C+","B-","B","B+","A-","A","A+"})</f>
        <v>C-</v>
      </c>
      <c r="Q29" s="9" t="str">
        <f>LOOKUP(Q26, {0,50,60,63,66,70,73,75,80,85,90}, {"F","D","C-","C","C+","B-","B","B+","A-","A","A+"})</f>
        <v>C-</v>
      </c>
      <c r="R29" s="9" t="str">
        <f>LOOKUP(R26, {0,50,60,63,66,70,73,75,80,85,90}, {"F","D","C-","C","C+","B-","B","B+","A-","A","A+"})</f>
        <v>C-</v>
      </c>
      <c r="S29" s="37"/>
      <c r="T29" s="40"/>
      <c r="U29" s="43"/>
      <c r="V29" s="46"/>
      <c r="W29" s="49"/>
      <c r="X29" s="10" t="str">
        <f>LOOKUP(X26, {0,50,55,58,61,65,70,75,80,85}, {"F","D","C-","C","C+","B-","B","B+","A-","A+"})</f>
        <v>F</v>
      </c>
      <c r="Y29" s="9" t="str">
        <f>LOOKUP(Y26, {0,50,55,58,61,65,70,75,80,85}, {"F","D","C-","C","C+","B-","B","B+","A-","A+"})</f>
        <v>F</v>
      </c>
      <c r="Z29" s="9" t="str">
        <f>LOOKUP(Z26, {0,50,55,58,61,65,70,75,80,85}, {"F","D","C-","C","C+","B-","B","B+","A-","A+"})</f>
        <v>F</v>
      </c>
      <c r="AA29" s="9" t="str">
        <f>LOOKUP(AA26, {0,50,55,58,61,65,70,75,80,85}, {"F","D","C-","C","C+","B-","B","B+","A-","A+"})</f>
        <v>F</v>
      </c>
      <c r="AB29" s="9" t="str">
        <f>LOOKUP(AB26, {0,50,55,58,61,65,70,75,80,85}, {"F","D","C-","C","C+","B-","B","B+","A-","A+"})</f>
        <v>F</v>
      </c>
      <c r="AC29" s="29" t="str">
        <f>LOOKUP(AC26, {0,50,55,58,61,65,70,75,80,85}, {"F","D","C-","C","C+","B-","B","B+","A-","A+"})</f>
        <v>F</v>
      </c>
      <c r="AD29" s="37"/>
      <c r="AE29" s="40"/>
      <c r="AF29" s="43"/>
      <c r="AG29" s="46"/>
      <c r="AH29" s="49"/>
      <c r="AI29" s="9" t="str">
        <f>LOOKUP(AI26, {0,50,60,63,66,70,73,75,80,85,90}, {"F","D","C-","C","C+","B-","B","B+","A-","A","A+"})</f>
        <v>A-</v>
      </c>
      <c r="AJ29" s="9" t="str">
        <f>LOOKUP(AJ26, {0,50,60,63,66,70,73,75,80,85,90}, {"F","D","C-","C","C+","B-","B","B+","A-","A","A+"})</f>
        <v>C+</v>
      </c>
      <c r="AK29" s="9" t="str">
        <f>LOOKUP(AK26, {0,50,60,63,66,70,73,75,80,85,90}, {"F","D","C-","C","C+","B-","B","B+","A-","A","A+"})</f>
        <v>C+</v>
      </c>
      <c r="AL29" s="9" t="str">
        <f>LOOKUP(AL26, {0,50,60,63,66,70,73,75,80,85,90}, {"F","D","C-","C","C+","B-","B","B+","A-","A","A+"})</f>
        <v>B+</v>
      </c>
      <c r="AM29" s="9" t="str">
        <f>LOOKUP(AM26, {0,50,60,63,66,70,73,75,80,85,90}, {"F","D","C-","C","C+","B-","B","B+","A-","A","A+"})</f>
        <v>D</v>
      </c>
      <c r="AN29" s="9" t="str">
        <f>LOOKUP(AN26, {0,50,60,63,66,70,73,75,80,85,90}, {"F","D","C-","C","C+","B-","B","B+","A-","A","A+"})</f>
        <v>A-</v>
      </c>
      <c r="AO29" s="37"/>
      <c r="AP29" s="40"/>
      <c r="AQ29" s="43"/>
      <c r="AR29" s="46"/>
      <c r="AS29" s="49"/>
      <c r="AT29" s="9" t="str">
        <f>LOOKUP(AT26, {0,50,60,63,66,70,73,75,80,85,90}, {"F","D","C-","C","C+","B-","B","B+","A-","A","A+"})</f>
        <v>B</v>
      </c>
      <c r="AU29" s="9" t="str">
        <f>LOOKUP(AU26, {0,50,60,63,66,70,73,75,80,85,90}, {"F","D","C-","C","C+","B-","B","B+","A-","A","A+"})</f>
        <v>C</v>
      </c>
      <c r="AV29" s="9" t="str">
        <f>LOOKUP(AV26, {0,50,60,63,66,70,73,75,80,85,90}, {"F","D","C-","C","C+","B-","B","B+","A-","A","A+"})</f>
        <v>A-</v>
      </c>
      <c r="AW29" s="9" t="str">
        <f>LOOKUP(AW26, {0,50,60,63,66,70,73,75,80,85,90}, {"F","D","C-","C","C+","B-","B","B+","A-","A","A+"})</f>
        <v>C-</v>
      </c>
      <c r="AX29" s="9" t="str">
        <f>LOOKUP(AX26, {0,50,60,63,66,70,73,75,80,85,90}, {"F","D","C-","C","C+","B-","B","B+","A-","A","A+"})</f>
        <v>B+</v>
      </c>
      <c r="AY29" s="9" t="str">
        <f>LOOKUP(AY26, {0,50,60,63,66,70,73,75,80,85,90}, {"F","D","C-","C","C+","B-","B","B+","A-","A","A+"})</f>
        <v>C+</v>
      </c>
      <c r="AZ29" s="37"/>
      <c r="BA29" s="40"/>
      <c r="BB29" s="43"/>
      <c r="BC29" s="46"/>
      <c r="BD29" s="49"/>
      <c r="BE29" s="9" t="str">
        <f>LOOKUP(BE26, {0,50,60,63,66,70,73,75,80,85,90}, {"F","D","C-","C","C+","B-","B","B+","A-","A","A+"})</f>
        <v>A</v>
      </c>
      <c r="BF29" s="9" t="str">
        <f>LOOKUP(BF26, {0,50,60,63,66,70,73,75,80,85,90}, {"F","D","C-","C","C+","B-","B","B+","A-","A","A+"})</f>
        <v>A</v>
      </c>
      <c r="BG29" s="9" t="str">
        <f>LOOKUP(BG26, {0,50,60,63,66,70,73,75,80,85,90}, {"F","D","C-","C","C+","B-","B","B+","A-","A","A+"})</f>
        <v>B-</v>
      </c>
      <c r="BH29" s="9" t="str">
        <f>LOOKUP(BH26, {0,50,60,63,66,70,73,75,80,85,90}, {"F","D","C-","C","C+","B-","B","B+","A-","A","A+"})</f>
        <v>B+</v>
      </c>
      <c r="BI29" s="9" t="str">
        <f>LOOKUP(BI26, {0,50,60,63,66,70,73,75,80,85,90}, {"F","D","C-","C","C+","B-","B","B+","A-","A","A+"})</f>
        <v>D</v>
      </c>
      <c r="BJ29" s="9" t="str">
        <f>LOOKUP(BJ26, {0,50,60,63,66,70,73,75,80,85,90}, {"F","D","C-","C","C+","B-","B","B+","A-","A","A+"})</f>
        <v>B+</v>
      </c>
      <c r="BK29" s="37"/>
      <c r="BL29" s="40"/>
      <c r="BM29" s="43"/>
      <c r="BN29" s="46"/>
      <c r="BO29" s="49"/>
    </row>
    <row r="30" spans="1:67" ht="17.399999999999999" thickBot="1" x14ac:dyDescent="0.35">
      <c r="A30" s="23"/>
      <c r="B30" s="20" t="s">
        <v>6</v>
      </c>
      <c r="C30" s="12" t="str">
        <f>LOOKUP(C26,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30" s="12" t="str">
        <f>LOOKUP(D26,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30" s="12" t="str">
        <f>LOOKUP(E26,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30" s="12" t="str">
        <f>LOOKUP(F26,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30" s="12" t="str">
        <f>LOOKUP(G26,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H30" s="12" t="str">
        <f>LOOKUP(H26,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I30" s="14"/>
      <c r="J30" s="41"/>
      <c r="K30" s="65"/>
      <c r="L30" s="68"/>
      <c r="M30" s="12" t="str">
        <f>LOOKUP(M26,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30" s="12" t="str">
        <f>LOOKUP(N26,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30" s="12" t="str">
        <f>LOOKUP(O26,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30" s="12" t="str">
        <f>LOOKUP(P26,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30" s="12" t="str">
        <f>LOOKUP(Q26,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30" s="12" t="str">
        <f>LOOKUP(R26,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30" s="38"/>
      <c r="T30" s="41"/>
      <c r="U30" s="44"/>
      <c r="V30" s="46"/>
      <c r="W30" s="50"/>
      <c r="X30" s="11" t="str">
        <f>LOOKUP(X26,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30" s="12" t="str">
        <f>LOOKUP(Y26,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30" s="12" t="str">
        <f>LOOKUP(Z26,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30" s="12" t="str">
        <f>LOOKUP(AA26,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30" s="12" t="str">
        <f>LOOKUP(AB26,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30" s="30" t="str">
        <f>LOOKUP(AC26,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30" s="38"/>
      <c r="AE30" s="41"/>
      <c r="AF30" s="44"/>
      <c r="AG30" s="47"/>
      <c r="AH30" s="50"/>
      <c r="AI30" s="12" t="str">
        <f>LOOKUP(AI26,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30" s="12" t="str">
        <f>LOOKUP(AJ26,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K30" s="12" t="str">
        <f>LOOKUP(AK26,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L30" s="12" t="str">
        <f>LOOKUP(AL26,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M30" s="12" t="str">
        <f>LOOKUP(AM26,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AN30" s="12" t="str">
        <f>LOOKUP(AN26,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30" s="38"/>
      <c r="AP30" s="41"/>
      <c r="AQ30" s="44"/>
      <c r="AR30" s="47"/>
      <c r="AS30" s="50"/>
      <c r="AT30" s="12" t="str">
        <f>LOOKUP(AT26,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U30" s="12" t="str">
        <f>LOOKUP(AU26,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V30" s="12" t="str">
        <f>LOOKUP(AV26,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30" s="12" t="str">
        <f>LOOKUP(AW26,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X30" s="12" t="str">
        <f>LOOKUP(AX26,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AY30" s="12" t="str">
        <f>LOOKUP(AY26,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Z30" s="38"/>
      <c r="BA30" s="41"/>
      <c r="BB30" s="44"/>
      <c r="BC30" s="47"/>
      <c r="BD30" s="50"/>
      <c r="BE30" s="12" t="str">
        <f>LOOKUP(BE26,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30" s="12" t="str">
        <f>LOOKUP(BF26,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30" s="12" t="str">
        <f>LOOKUP(BG26,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H30" s="12" t="str">
        <f>LOOKUP(BH26,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I30" s="12" t="str">
        <f>LOOKUP(BI26,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BJ30" s="12" t="str">
        <f>LOOKUP(BJ26,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K30" s="38"/>
      <c r="BL30" s="41"/>
      <c r="BM30" s="44"/>
      <c r="BN30" s="47"/>
      <c r="BO30" s="50"/>
    </row>
    <row r="31" spans="1:67" ht="16.8" x14ac:dyDescent="0.3">
      <c r="A31" s="21">
        <v>5</v>
      </c>
      <c r="B31" s="17" t="s">
        <v>11</v>
      </c>
      <c r="C31" s="24">
        <v>3</v>
      </c>
      <c r="D31" s="7">
        <v>3</v>
      </c>
      <c r="E31" s="7">
        <v>3</v>
      </c>
      <c r="F31" s="7">
        <v>3</v>
      </c>
      <c r="G31" s="7">
        <v>3</v>
      </c>
      <c r="H31" s="7">
        <v>2</v>
      </c>
      <c r="I31" s="16">
        <f>SUM(C31:H31)</f>
        <v>17</v>
      </c>
      <c r="J31" s="39">
        <f>I32*100/600</f>
        <v>69</v>
      </c>
      <c r="K31" s="63">
        <f>(C31*C36+D31*D36+E31*E36+F31*F36+G31*G36+H31*H36)/(C31+D31+E31+F31+G31+H31)</f>
        <v>2.7823529411764709</v>
      </c>
      <c r="L31" s="66" t="str">
        <f>LOOKUP(K31,{0,1},{"Dropped Out"," Promoted"})</f>
        <v xml:space="preserve"> Promoted</v>
      </c>
      <c r="M31" s="24">
        <v>3</v>
      </c>
      <c r="N31" s="25">
        <v>2</v>
      </c>
      <c r="O31" s="25">
        <v>3</v>
      </c>
      <c r="P31" s="25">
        <v>3</v>
      </c>
      <c r="Q31" s="25">
        <v>3</v>
      </c>
      <c r="R31" s="26">
        <v>3</v>
      </c>
      <c r="S31" s="36">
        <f>SUM(M32,N32,O32,,P32,Q32,R32)</f>
        <v>360</v>
      </c>
      <c r="T31" s="39">
        <f>AVERAGE(M32,N32,O32,P32,Q32,R32)</f>
        <v>60</v>
      </c>
      <c r="U31" s="42">
        <f>(M31*M36+N31*N36+O31*O36+P31*P36+Q31*Q36+R31*R36)/(M31+N31+O31+P31+Q31+R31)</f>
        <v>2</v>
      </c>
      <c r="V31" s="45" t="e">
        <f>(C31*C36+D31*D36+E31*E36+F31*F36+H31*H36+#REF!*#REF!+M31*M36+N31*N36+O31*O36+P31*P36+Q31*Q36+R31*R36)/(C31+D31+E31+F31+H31+#REF!+M31+N31+O31+P31+Q31+R31)</f>
        <v>#REF!</v>
      </c>
      <c r="W31" s="48" t="e">
        <f>LOOKUP(V31,{0,1.5,2},{"Dropped Out","Probation","Promoted"})</f>
        <v>#REF!</v>
      </c>
      <c r="X31" s="24">
        <v>3</v>
      </c>
      <c r="Y31" s="25">
        <v>2</v>
      </c>
      <c r="Z31" s="25">
        <v>3</v>
      </c>
      <c r="AA31" s="25">
        <v>3</v>
      </c>
      <c r="AB31" s="25">
        <v>3</v>
      </c>
      <c r="AC31" s="26">
        <v>3</v>
      </c>
      <c r="AD31" s="36">
        <f>SUM(X32,Y32,Z32,,AA32,AB32,AC32)</f>
        <v>0</v>
      </c>
      <c r="AE31" s="39" t="e">
        <f>AVERAGE(X32,Y32,Z32,AA32,AB32,AC32)</f>
        <v>#DIV/0!</v>
      </c>
      <c r="AF31" s="42">
        <f>(X31*X36+Y31*Y36+Z31*Z36+AA31*AA36+AB31*AB36+AC31*AC36)/(X31+Y31+Z31+AA31+AB31+AC31)</f>
        <v>0</v>
      </c>
      <c r="AG31" s="45">
        <f>(N31*N36+O31*O36+P31*P36+Q31*Q36+R31*R36+S31*S36+X31*X36+Y31*Y36+Z31*Z36+AA31*AA36+AB31*AB36+AC31*AC36)/(N31+O31+P31+Q31+R31+S31+X31+Y31+Z31+AA31+AB31+AC31)</f>
        <v>7.1611253196930943E-2</v>
      </c>
      <c r="AH31" s="48" t="str">
        <f>LOOKUP(AG31,{0,1.5,2},{"Dropped Out","Probation","Promoted"})</f>
        <v>Dropped Out</v>
      </c>
      <c r="AI31" s="24">
        <v>3</v>
      </c>
      <c r="AJ31" s="25">
        <v>3</v>
      </c>
      <c r="AK31" s="25">
        <v>3</v>
      </c>
      <c r="AL31" s="25">
        <v>3</v>
      </c>
      <c r="AM31" s="25">
        <v>3</v>
      </c>
      <c r="AN31" s="26">
        <v>2</v>
      </c>
      <c r="AO31" s="36">
        <f>SUM(AI32,AJ32,AK32,,AL32,AM32,AN32)</f>
        <v>436</v>
      </c>
      <c r="AP31" s="39">
        <f>AO31*100/600</f>
        <v>72.666666666666671</v>
      </c>
      <c r="AQ31" s="42">
        <f>(AI31*AI36+AJ31*AJ36+AK31*AK36+AL31*AL36+AM31*AM36+AN31*AN36)/(AI31+AJ31+AK31+AL31+AM31+AN31)</f>
        <v>3.1352941176470588</v>
      </c>
      <c r="AR31" s="45">
        <f>(C31*C36+D31*D36+E31*E36+F31*F36+H31*H36+G31*G36++AI31*AI36+AJ31*AJ36+AK31*AK36+AL31*AL36+AM31*AM36+AN31*AN36)/(C31+D31+E31+F31+H31+G31+AI31+AJ31+AK31+AL31+AM31+AN31)</f>
        <v>2.9588235294117644</v>
      </c>
      <c r="AS31" s="48" t="str">
        <f>LOOKUP(AR31,{0,1.5},{"Dropped Out","Promoted"})</f>
        <v>Promoted</v>
      </c>
      <c r="AT31" s="24">
        <v>3</v>
      </c>
      <c r="AU31" s="25">
        <v>3</v>
      </c>
      <c r="AV31" s="25">
        <v>3</v>
      </c>
      <c r="AW31" s="25">
        <v>3</v>
      </c>
      <c r="AX31" s="25">
        <v>3</v>
      </c>
      <c r="AY31" s="26">
        <v>3</v>
      </c>
      <c r="AZ31" s="36">
        <f>SUM(AT32,AU32,AV32,,AW32,AX32,AY32)</f>
        <v>403</v>
      </c>
      <c r="BA31" s="39">
        <f>AZ31*100/600</f>
        <v>67.166666666666671</v>
      </c>
      <c r="BB31" s="42">
        <f>(AT31*AT36+AU31*AU36+AV31*AV36+AW31*AW36+AX31*AX36+AY31*AY36)/(AT31+AU31+AV31+AW31+AX31+AY31)</f>
        <v>2.7166666666666668</v>
      </c>
      <c r="BC31" s="45">
        <f>(C31*C36+D31*D36+E31*E36+F31*F36+H31*H36+G31*G36+AI31*AI36+AJ31*AJ36+AK31*AK36+AL31*AL36+AM31*AM36+AN31*AN36+AT31*AT36+AU31*AU36+AV31*AV36+AW31*AW36+AX31*AX36+AY31*AY36)/(C31+D31+E31+F31+H31+G31+AI31+AJ31+AK31+AL31+AM31+AN31+AT31+AU31+AV31+AW31+AX31+AY31)</f>
        <v>2.875</v>
      </c>
      <c r="BD31" s="48" t="str">
        <f>LOOKUP(BC31,{0,1.75},{"Dropped Out","Promoted"})</f>
        <v>Promoted</v>
      </c>
      <c r="BE31" s="24">
        <v>3</v>
      </c>
      <c r="BF31" s="25">
        <v>3</v>
      </c>
      <c r="BG31" s="25">
        <v>3</v>
      </c>
      <c r="BH31" s="25">
        <v>3</v>
      </c>
      <c r="BI31" s="25">
        <v>3</v>
      </c>
      <c r="BJ31" s="26">
        <v>3</v>
      </c>
      <c r="BK31" s="36">
        <f>SUM(BE32,BF32,BG32,,BH32,BI32,BJ32)</f>
        <v>405</v>
      </c>
      <c r="BL31" s="39">
        <f>BK31*100/600</f>
        <v>67.5</v>
      </c>
      <c r="BM31" s="42">
        <f>(BE31*BE36+BF31*BF36+BG31*BG36+BH31*BH36+BI31*BI36+BJ31*BJ36)/(BE31+BF31+BG31+BH31+BI31+BJ31)</f>
        <v>2.6500000000000004</v>
      </c>
      <c r="BN31" s="45">
        <f>(C31*C36+D31*D36+E31*E36+F31*F36+H31*H36+G31*G36+AI31*AI36+AJ31*AJ36+AK31*AK36+AL31*AL36+AM31*AM36+AN31*AN36+AT31*AT36+AU31*AU36+AV31*AV36+AW31*AW36+AX31*AX36+AY31*AY36+BE31*BE36+BF31*BF36+BG31*BG36+BH31*BH36+BI31*BI36+BJ31*BJ36)/(C31+D31+E31+F31+H31+G31+AI31+AJ31+AK31+AL31+AM31+AN31+AT31+AU31+AV31+AW31+AX31+AY31+BE31+BF31+BG31+BH31+BI31+BJ31)</f>
        <v>2.8171428571428572</v>
      </c>
      <c r="BO31" s="48" t="str">
        <f>LOOKUP(BN31,{0,2},{"Dropped Out","Promoted"})</f>
        <v>Promoted</v>
      </c>
    </row>
    <row r="32" spans="1:67" ht="16.8" x14ac:dyDescent="0.3">
      <c r="A32" s="22" t="s">
        <v>45</v>
      </c>
      <c r="B32" s="18" t="s">
        <v>12</v>
      </c>
      <c r="C32" s="7">
        <v>63</v>
      </c>
      <c r="D32" s="7">
        <v>66</v>
      </c>
      <c r="E32" s="7">
        <v>89</v>
      </c>
      <c r="F32" s="7">
        <v>70</v>
      </c>
      <c r="G32" s="7">
        <v>64</v>
      </c>
      <c r="H32" s="7">
        <v>62</v>
      </c>
      <c r="I32" s="35">
        <f>SUM(C32:H32)</f>
        <v>414</v>
      </c>
      <c r="J32" s="40"/>
      <c r="K32" s="64"/>
      <c r="L32" s="67"/>
      <c r="M32" s="27">
        <v>60</v>
      </c>
      <c r="N32" s="28">
        <v>60</v>
      </c>
      <c r="O32" s="28">
        <v>60</v>
      </c>
      <c r="P32" s="28">
        <v>60</v>
      </c>
      <c r="Q32" s="28">
        <v>60</v>
      </c>
      <c r="R32" s="29">
        <v>60</v>
      </c>
      <c r="S32" s="37"/>
      <c r="T32" s="40"/>
      <c r="U32" s="43"/>
      <c r="V32" s="46"/>
      <c r="W32" s="49"/>
      <c r="X32" s="27"/>
      <c r="Y32" s="28"/>
      <c r="Z32" s="28"/>
      <c r="AA32" s="28"/>
      <c r="AB32" s="28"/>
      <c r="AC32" s="29"/>
      <c r="AD32" s="37"/>
      <c r="AE32" s="40"/>
      <c r="AF32" s="43"/>
      <c r="AG32" s="46"/>
      <c r="AH32" s="49"/>
      <c r="AI32" s="7">
        <v>70</v>
      </c>
      <c r="AJ32" s="7">
        <v>59</v>
      </c>
      <c r="AK32" s="7">
        <v>69</v>
      </c>
      <c r="AL32" s="7">
        <v>81</v>
      </c>
      <c r="AM32" s="7">
        <v>73</v>
      </c>
      <c r="AN32" s="7">
        <v>84</v>
      </c>
      <c r="AO32" s="37"/>
      <c r="AP32" s="40"/>
      <c r="AQ32" s="43"/>
      <c r="AR32" s="46"/>
      <c r="AS32" s="49"/>
      <c r="AT32" s="7">
        <v>69</v>
      </c>
      <c r="AU32" s="7">
        <v>64</v>
      </c>
      <c r="AV32" s="7">
        <v>63</v>
      </c>
      <c r="AW32" s="7">
        <v>72</v>
      </c>
      <c r="AX32" s="7">
        <v>75</v>
      </c>
      <c r="AY32" s="7">
        <v>60</v>
      </c>
      <c r="AZ32" s="37"/>
      <c r="BA32" s="40"/>
      <c r="BB32" s="43"/>
      <c r="BC32" s="46"/>
      <c r="BD32" s="49"/>
      <c r="BE32" s="7">
        <v>84</v>
      </c>
      <c r="BF32" s="7">
        <v>77</v>
      </c>
      <c r="BG32" s="7">
        <v>65</v>
      </c>
      <c r="BH32" s="7">
        <v>65</v>
      </c>
      <c r="BI32" s="7">
        <v>42</v>
      </c>
      <c r="BJ32" s="7">
        <v>72</v>
      </c>
      <c r="BK32" s="37"/>
      <c r="BL32" s="40"/>
      <c r="BM32" s="43"/>
      <c r="BN32" s="46"/>
      <c r="BO32" s="49"/>
    </row>
    <row r="33" spans="1:67" ht="16.8" x14ac:dyDescent="0.3">
      <c r="A33" s="22" t="s">
        <v>46</v>
      </c>
      <c r="B33" s="18"/>
      <c r="C33" s="7"/>
      <c r="D33" s="7"/>
      <c r="E33" s="7"/>
      <c r="F33" s="7"/>
      <c r="G33" s="7"/>
      <c r="H33" s="7"/>
      <c r="I33" s="13"/>
      <c r="J33" s="40"/>
      <c r="K33" s="64"/>
      <c r="L33" s="67"/>
      <c r="M33" s="27"/>
      <c r="N33" s="28"/>
      <c r="O33" s="28"/>
      <c r="P33" s="28"/>
      <c r="Q33" s="28"/>
      <c r="R33" s="29"/>
      <c r="S33" s="37"/>
      <c r="T33" s="40"/>
      <c r="U33" s="43"/>
      <c r="V33" s="46"/>
      <c r="W33" s="49"/>
      <c r="X33" s="69" t="s">
        <v>18</v>
      </c>
      <c r="Y33" s="70"/>
      <c r="Z33" s="70"/>
      <c r="AA33" s="70"/>
      <c r="AB33" s="70"/>
      <c r="AC33" s="71"/>
      <c r="AD33" s="37"/>
      <c r="AE33" s="40"/>
      <c r="AF33" s="43"/>
      <c r="AG33" s="46"/>
      <c r="AH33" s="49"/>
      <c r="AI33" s="7"/>
      <c r="AJ33" s="7"/>
      <c r="AK33" s="7"/>
      <c r="AL33" s="7"/>
      <c r="AM33" s="7"/>
      <c r="AN33" s="7"/>
      <c r="AO33" s="37"/>
      <c r="AP33" s="40"/>
      <c r="AQ33" s="43"/>
      <c r="AR33" s="46"/>
      <c r="AS33" s="49"/>
      <c r="AT33" s="7"/>
      <c r="AU33" s="7"/>
      <c r="AV33" s="7"/>
      <c r="AW33" s="7"/>
      <c r="AX33" s="7"/>
      <c r="AY33" s="7"/>
      <c r="AZ33" s="37"/>
      <c r="BA33" s="40"/>
      <c r="BB33" s="43"/>
      <c r="BC33" s="46"/>
      <c r="BD33" s="49"/>
      <c r="BE33" s="7"/>
      <c r="BF33" s="7"/>
      <c r="BG33" s="7"/>
      <c r="BH33" s="7"/>
      <c r="BI33" s="7"/>
      <c r="BJ33" s="7"/>
      <c r="BK33" s="37"/>
      <c r="BL33" s="40"/>
      <c r="BM33" s="43"/>
      <c r="BN33" s="46"/>
      <c r="BO33" s="49"/>
    </row>
    <row r="34" spans="1:67" ht="16.8" x14ac:dyDescent="0.3">
      <c r="A34" s="22" t="s">
        <v>47</v>
      </c>
      <c r="B34" s="19"/>
      <c r="C34" s="7"/>
      <c r="D34" s="7"/>
      <c r="E34" s="7"/>
      <c r="F34" s="7"/>
      <c r="G34" s="7"/>
      <c r="H34" s="7"/>
      <c r="I34" s="13"/>
      <c r="J34" s="40"/>
      <c r="K34" s="64"/>
      <c r="L34" s="67"/>
      <c r="M34" s="27"/>
      <c r="N34" s="28"/>
      <c r="O34" s="28"/>
      <c r="P34" s="28"/>
      <c r="Q34" s="28"/>
      <c r="R34" s="29"/>
      <c r="S34" s="37"/>
      <c r="T34" s="40"/>
      <c r="U34" s="43"/>
      <c r="V34" s="46"/>
      <c r="W34" s="49"/>
      <c r="X34" s="27"/>
      <c r="Y34" s="28"/>
      <c r="Z34" s="28"/>
      <c r="AA34" s="28"/>
      <c r="AB34" s="28"/>
      <c r="AC34" s="29"/>
      <c r="AD34" s="37"/>
      <c r="AE34" s="40"/>
      <c r="AF34" s="43"/>
      <c r="AG34" s="46"/>
      <c r="AH34" s="49"/>
      <c r="AI34" s="7"/>
      <c r="AJ34" s="7"/>
      <c r="AK34" s="7"/>
      <c r="AL34" s="7"/>
      <c r="AM34" s="7"/>
      <c r="AN34" s="7"/>
      <c r="AO34" s="37"/>
      <c r="AP34" s="40"/>
      <c r="AQ34" s="43"/>
      <c r="AR34" s="46"/>
      <c r="AS34" s="49"/>
      <c r="AT34" s="7"/>
      <c r="AU34" s="7"/>
      <c r="AV34" s="7"/>
      <c r="AW34" s="7"/>
      <c r="AX34" s="7"/>
      <c r="AY34" s="7"/>
      <c r="AZ34" s="37"/>
      <c r="BA34" s="40"/>
      <c r="BB34" s="43"/>
      <c r="BC34" s="46"/>
      <c r="BD34" s="49"/>
      <c r="BE34" s="7"/>
      <c r="BF34" s="7"/>
      <c r="BG34" s="7"/>
      <c r="BH34" s="7"/>
      <c r="BI34" s="7"/>
      <c r="BJ34" s="7"/>
      <c r="BK34" s="37"/>
      <c r="BL34" s="40"/>
      <c r="BM34" s="43"/>
      <c r="BN34" s="46"/>
      <c r="BO34" s="49"/>
    </row>
    <row r="35" spans="1:67" ht="16.8" x14ac:dyDescent="0.3">
      <c r="A35" s="22"/>
      <c r="B35" s="19" t="s">
        <v>5</v>
      </c>
      <c r="C35" s="9" t="str">
        <f>LOOKUP(C32, {0,50,60,63,66,70,73,75,80,85,90}, {"F","D","C-","C","C+","B-","B","B+","A-","A","A+"})</f>
        <v>C</v>
      </c>
      <c r="D35" s="9" t="str">
        <f>LOOKUP(D32, {0,50,60,63,66,70,73,75,80,85,90}, {"F","D","C-","C","C+","B-","B","B+","A-","A","A+"})</f>
        <v>C+</v>
      </c>
      <c r="E35" s="9" t="str">
        <f>LOOKUP(E32, {0,50,60,63,66,70,73,75,80,85,90}, {"F","D","C-","C","C+","B-","B","B+","A-","A","A+"})</f>
        <v>A</v>
      </c>
      <c r="F35" s="9" t="str">
        <f>LOOKUP(F32, {0,50,60,63,66,70,73,75,80,85,90}, {"F","D","C-","C","C+","B-","B","B+","A-","A","A+"})</f>
        <v>B-</v>
      </c>
      <c r="G35" s="9" t="str">
        <f>LOOKUP(G32, {0,50,60,63,66,70,73,75,80,85,90}, {"F","D","C-","C","C+","B-","B","B+","A-","A","A+"})</f>
        <v>C</v>
      </c>
      <c r="H35" s="9" t="str">
        <f>LOOKUP(H32, {0,50,60,63,66,70,73,75,80,85,90}, {"F","D","C-","C","C+","B-","B","B+","A-","A","A+"})</f>
        <v>C-</v>
      </c>
      <c r="I35" s="13"/>
      <c r="J35" s="40"/>
      <c r="K35" s="64"/>
      <c r="L35" s="67"/>
      <c r="M35" s="9" t="str">
        <f>LOOKUP(M32, {0,50,60,63,66,70,73,75,80,85,90}, {"F","D","C-","C","C+","B-","B","B+","A-","A","A+"})</f>
        <v>C-</v>
      </c>
      <c r="N35" s="9" t="str">
        <f>LOOKUP(N32, {0,50,60,63,66,70,73,75,80,85,90}, {"F","D","C-","C","C+","B-","B","B+","A-","A","A+"})</f>
        <v>C-</v>
      </c>
      <c r="O35" s="9" t="str">
        <f>LOOKUP(O32, {0,50,60,63,66,70,73,75,80,85,90}, {"F","D","C-","C","C+","B-","B","B+","A-","A","A+"})</f>
        <v>C-</v>
      </c>
      <c r="P35" s="9" t="str">
        <f>LOOKUP(P32, {0,50,60,63,66,70,73,75,80,85,90}, {"F","D","C-","C","C+","B-","B","B+","A-","A","A+"})</f>
        <v>C-</v>
      </c>
      <c r="Q35" s="9" t="str">
        <f>LOOKUP(Q32, {0,50,60,63,66,70,73,75,80,85,90}, {"F","D","C-","C","C+","B-","B","B+","A-","A","A+"})</f>
        <v>C-</v>
      </c>
      <c r="R35" s="9" t="str">
        <f>LOOKUP(R32, {0,50,60,63,66,70,73,75,80,85,90}, {"F","D","C-","C","C+","B-","B","B+","A-","A","A+"})</f>
        <v>C-</v>
      </c>
      <c r="S35" s="37"/>
      <c r="T35" s="40"/>
      <c r="U35" s="43"/>
      <c r="V35" s="46"/>
      <c r="W35" s="49"/>
      <c r="X35" s="10" t="str">
        <f>LOOKUP(X32, {0,50,55,58,61,65,70,75,80,85}, {"F","D","C-","C","C+","B-","B","B+","A-","A+"})</f>
        <v>F</v>
      </c>
      <c r="Y35" s="9" t="str">
        <f>LOOKUP(Y32, {0,50,55,58,61,65,70,75,80,85}, {"F","D","C-","C","C+","B-","B","B+","A-","A+"})</f>
        <v>F</v>
      </c>
      <c r="Z35" s="9" t="str">
        <f>LOOKUP(Z32, {0,50,55,58,61,65,70,75,80,85}, {"F","D","C-","C","C+","B-","B","B+","A-","A+"})</f>
        <v>F</v>
      </c>
      <c r="AA35" s="9" t="str">
        <f>LOOKUP(AA32, {0,50,55,58,61,65,70,75,80,85}, {"F","D","C-","C","C+","B-","B","B+","A-","A+"})</f>
        <v>F</v>
      </c>
      <c r="AB35" s="9" t="str">
        <f>LOOKUP(AB32, {0,50,55,58,61,65,70,75,80,85}, {"F","D","C-","C","C+","B-","B","B+","A-","A+"})</f>
        <v>F</v>
      </c>
      <c r="AC35" s="29" t="str">
        <f>LOOKUP(AC32, {0,50,55,58,61,65,70,75,80,85}, {"F","D","C-","C","C+","B-","B","B+","A-","A+"})</f>
        <v>F</v>
      </c>
      <c r="AD35" s="37"/>
      <c r="AE35" s="40"/>
      <c r="AF35" s="43"/>
      <c r="AG35" s="46"/>
      <c r="AH35" s="49"/>
      <c r="AI35" s="9" t="str">
        <f>LOOKUP(AI32, {0,50,60,63,66,70,73,75,80,85,90}, {"F","D","C-","C","C+","B-","B","B+","A-","A","A+"})</f>
        <v>B-</v>
      </c>
      <c r="AJ35" s="9" t="str">
        <f>LOOKUP(AJ32, {0,50,60,63,66,70,73,75,80,85,90}, {"F","D","C-","C","C+","B-","B","B+","A-","A","A+"})</f>
        <v>D</v>
      </c>
      <c r="AK35" s="9" t="str">
        <f>LOOKUP(AK32, {0,50,60,63,66,70,73,75,80,85,90}, {"F","D","C-","C","C+","B-","B","B+","A-","A","A+"})</f>
        <v>C+</v>
      </c>
      <c r="AL35" s="9" t="str">
        <f>LOOKUP(AL32, {0,50,60,63,66,70,73,75,80,85,90}, {"F","D","C-","C","C+","B-","B","B+","A-","A","A+"})</f>
        <v>A-</v>
      </c>
      <c r="AM35" s="9" t="str">
        <f>LOOKUP(AM32, {0,50,60,63,66,70,73,75,80,85,90}, {"F","D","C-","C","C+","B-","B","B+","A-","A","A+"})</f>
        <v>B</v>
      </c>
      <c r="AN35" s="9" t="str">
        <f>LOOKUP(AN32, {0,50,60,63,66,70,73,75,80,85,90}, {"F","D","C-","C","C+","B-","B","B+","A-","A","A+"})</f>
        <v>A-</v>
      </c>
      <c r="AO35" s="37"/>
      <c r="AP35" s="40"/>
      <c r="AQ35" s="43"/>
      <c r="AR35" s="46"/>
      <c r="AS35" s="49"/>
      <c r="AT35" s="9" t="str">
        <f>LOOKUP(AT32, {0,50,60,63,66,70,73,75,80,85,90}, {"F","D","C-","C","C+","B-","B","B+","A-","A","A+"})</f>
        <v>C+</v>
      </c>
      <c r="AU35" s="9" t="str">
        <f>LOOKUP(AU32, {0,50,60,63,66,70,73,75,80,85,90}, {"F","D","C-","C","C+","B-","B","B+","A-","A","A+"})</f>
        <v>C</v>
      </c>
      <c r="AV35" s="9" t="str">
        <f>LOOKUP(AV32, {0,50,60,63,66,70,73,75,80,85,90}, {"F","D","C-","C","C+","B-","B","B+","A-","A","A+"})</f>
        <v>C</v>
      </c>
      <c r="AW35" s="9" t="str">
        <f>LOOKUP(AW32, {0,50,60,63,66,70,73,75,80,85,90}, {"F","D","C-","C","C+","B-","B","B+","A-","A","A+"})</f>
        <v>B-</v>
      </c>
      <c r="AX35" s="9" t="str">
        <f>LOOKUP(AX32, {0,50,60,63,66,70,73,75,80,85,90}, {"F","D","C-","C","C+","B-","B","B+","A-","A","A+"})</f>
        <v>B+</v>
      </c>
      <c r="AY35" s="9" t="str">
        <f>LOOKUP(AY32, {0,50,60,63,66,70,73,75,80,85,90}, {"F","D","C-","C","C+","B-","B","B+","A-","A","A+"})</f>
        <v>C-</v>
      </c>
      <c r="AZ35" s="37"/>
      <c r="BA35" s="40"/>
      <c r="BB35" s="43"/>
      <c r="BC35" s="46"/>
      <c r="BD35" s="49"/>
      <c r="BE35" s="9" t="str">
        <f>LOOKUP(BE32, {0,50,60,63,66,70,73,75,80,85,90}, {"F","D","C-","C","C+","B-","B","B+","A-","A","A+"})</f>
        <v>A-</v>
      </c>
      <c r="BF35" s="9" t="str">
        <f>LOOKUP(BF32, {0,50,60,63,66,70,73,75,80,85,90}, {"F","D","C-","C","C+","B-","B","B+","A-","A","A+"})</f>
        <v>B+</v>
      </c>
      <c r="BG35" s="9" t="str">
        <f>LOOKUP(BG32, {0,50,60,63,66,70,73,75,80,85,90}, {"F","D","C-","C","C+","B-","B","B+","A-","A","A+"})</f>
        <v>C</v>
      </c>
      <c r="BH35" s="9" t="str">
        <f>LOOKUP(BH32, {0,50,60,63,66,70,73,75,80,85,90}, {"F","D","C-","C","C+","B-","B","B+","A-","A","A+"})</f>
        <v>C</v>
      </c>
      <c r="BI35" s="9" t="str">
        <f>LOOKUP(BI32, {0,50,60,63,66,70,73,75,80,85,90}, {"F","D","C-","C","C+","B-","B","B+","A-","A","A+"})</f>
        <v>F</v>
      </c>
      <c r="BJ35" s="9" t="str">
        <f>LOOKUP(BJ32, {0,50,60,63,66,70,73,75,80,85,90}, {"F","D","C-","C","C+","B-","B","B+","A-","A","A+"})</f>
        <v>B-</v>
      </c>
      <c r="BK35" s="37"/>
      <c r="BL35" s="40"/>
      <c r="BM35" s="43"/>
      <c r="BN35" s="46"/>
      <c r="BO35" s="49"/>
    </row>
    <row r="36" spans="1:67" ht="17.399999999999999" thickBot="1" x14ac:dyDescent="0.35">
      <c r="A36" s="23"/>
      <c r="B36" s="20" t="s">
        <v>6</v>
      </c>
      <c r="C36" s="12" t="str">
        <f>LOOKUP(C32,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D36" s="12" t="str">
        <f>LOOKUP(D32,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E36" s="12" t="str">
        <f>LOOKUP(E32,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36" s="12" t="str">
        <f>LOOKUP(F32,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G36" s="12" t="str">
        <f>LOOKUP(G32,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H36" s="12" t="str">
        <f>LOOKUP(H32,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I36" s="14"/>
      <c r="J36" s="41"/>
      <c r="K36" s="65"/>
      <c r="L36" s="68"/>
      <c r="M36" s="12" t="str">
        <f>LOOKUP(M32,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36" s="12" t="str">
        <f>LOOKUP(N32,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36" s="12" t="str">
        <f>LOOKUP(O32,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36" s="12" t="str">
        <f>LOOKUP(P32,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36" s="12" t="str">
        <f>LOOKUP(Q32,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36" s="12" t="str">
        <f>LOOKUP(R32,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36" s="38"/>
      <c r="T36" s="41"/>
      <c r="U36" s="44"/>
      <c r="V36" s="46"/>
      <c r="W36" s="50"/>
      <c r="X36" s="11" t="str">
        <f>LOOKUP(X32,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36" s="12" t="str">
        <f>LOOKUP(Y32,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36" s="12" t="str">
        <f>LOOKUP(Z32,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36" s="12" t="str">
        <f>LOOKUP(AA32,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36" s="12" t="str">
        <f>LOOKUP(AB32,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36" s="30" t="str">
        <f>LOOKUP(AC32,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36" s="38"/>
      <c r="AE36" s="41"/>
      <c r="AF36" s="44"/>
      <c r="AG36" s="47"/>
      <c r="AH36" s="50"/>
      <c r="AI36" s="12" t="str">
        <f>LOOKUP(AI32,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J36" s="12" t="str">
        <f>LOOKUP(AJ32,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K36" s="12" t="str">
        <f>LOOKUP(AK32,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L36" s="12" t="str">
        <f>LOOKUP(AL32,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36" s="12" t="str">
        <f>LOOKUP(AM32,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N36" s="12" t="str">
        <f>LOOKUP(AN32,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36" s="38"/>
      <c r="AP36" s="41"/>
      <c r="AQ36" s="44"/>
      <c r="AR36" s="47"/>
      <c r="AS36" s="50"/>
      <c r="AT36" s="12" t="str">
        <f>LOOKUP(AT32,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2.90</v>
      </c>
      <c r="AU36" s="12" t="str">
        <f>LOOKUP(AU32,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V36" s="12" t="str">
        <f>LOOKUP(AV32,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W36" s="12" t="str">
        <f>LOOKUP(AW32,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X36" s="12" t="str">
        <f>LOOKUP(AX32,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Y36" s="12" t="str">
        <f>LOOKUP(AY32,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Z36" s="38"/>
      <c r="BA36" s="41"/>
      <c r="BB36" s="44"/>
      <c r="BC36" s="47"/>
      <c r="BD36" s="50"/>
      <c r="BE36" s="12" t="str">
        <f>LOOKUP(BE32,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36" s="12" t="str">
        <f>LOOKUP(BF32,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BG36" s="12" t="str">
        <f>LOOKUP(BG32,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H36" s="12" t="str">
        <f>LOOKUP(BH32,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I36" s="12" t="str">
        <f>LOOKUP(BI32,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36" s="12" t="str">
        <f>LOOKUP(BJ32,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BK36" s="38"/>
      <c r="BL36" s="41"/>
      <c r="BM36" s="44"/>
      <c r="BN36" s="47"/>
      <c r="BO36" s="50"/>
    </row>
    <row r="37" spans="1:67" ht="16.8" x14ac:dyDescent="0.3">
      <c r="A37" s="21">
        <v>6</v>
      </c>
      <c r="B37" s="17" t="s">
        <v>11</v>
      </c>
      <c r="C37" s="24">
        <v>3</v>
      </c>
      <c r="D37" s="7">
        <v>3</v>
      </c>
      <c r="E37" s="7">
        <v>3</v>
      </c>
      <c r="F37" s="7">
        <v>3</v>
      </c>
      <c r="G37" s="7">
        <v>3</v>
      </c>
      <c r="H37" s="7">
        <v>2</v>
      </c>
      <c r="I37" s="16">
        <f>SUM(C37:H37)</f>
        <v>17</v>
      </c>
      <c r="J37" s="39">
        <f>I38*100/600</f>
        <v>54.666666666666664</v>
      </c>
      <c r="K37" s="63">
        <f>(C37*C42+D37*D42+E37*E42+F37*F42+G37*G42+H37*H42)/(C37+D37+E37+F37+G37+H37)</f>
        <v>1.4941176470588236</v>
      </c>
      <c r="L37" s="66" t="str">
        <f>LOOKUP(K37,{0,1},{"Dropped Out"," Promoted"})</f>
        <v xml:space="preserve"> Promoted</v>
      </c>
      <c r="M37" s="24">
        <v>3</v>
      </c>
      <c r="N37" s="25">
        <v>2</v>
      </c>
      <c r="O37" s="25">
        <v>3</v>
      </c>
      <c r="P37" s="25">
        <v>3</v>
      </c>
      <c r="Q37" s="25">
        <v>3</v>
      </c>
      <c r="R37" s="26">
        <v>3</v>
      </c>
      <c r="S37" s="36">
        <f>SUM(M38,N38,O38,,P38,Q38,R38)</f>
        <v>360</v>
      </c>
      <c r="T37" s="39">
        <f>AVERAGE(M38,N38,O38,P38,Q38,R38)</f>
        <v>60</v>
      </c>
      <c r="U37" s="42">
        <f>(M37*M42+N37*N42+O37*O42+P37*P42+Q37*Q42+R37*R42)/(M37+N37+O37+P37+Q37+R37)</f>
        <v>2</v>
      </c>
      <c r="V37" s="45" t="e">
        <f>(C37*C42+D37*D42+E37*E42+F37*F42+H37*H42+#REF!*#REF!+M37*M42+N37*N42+O37*O42+P37*P42+Q37*Q42+R37*R42)/(C37+D37+E37+F37+H37+#REF!+M37+N37+O37+P37+Q37+R37)</f>
        <v>#REF!</v>
      </c>
      <c r="W37" s="48" t="e">
        <f>LOOKUP(V37,{0,1.5,2},{"Dropped Out","Probation","Promoted"})</f>
        <v>#REF!</v>
      </c>
      <c r="X37" s="24">
        <v>3</v>
      </c>
      <c r="Y37" s="25">
        <v>2</v>
      </c>
      <c r="Z37" s="25">
        <v>3</v>
      </c>
      <c r="AA37" s="25">
        <v>3</v>
      </c>
      <c r="AB37" s="25">
        <v>3</v>
      </c>
      <c r="AC37" s="26">
        <v>3</v>
      </c>
      <c r="AD37" s="36">
        <f>SUM(X38,Y38,Z38,,AA38,AB38,AC38)</f>
        <v>0</v>
      </c>
      <c r="AE37" s="39" t="e">
        <f>AVERAGE(X38,Y38,Z38,AA38,AB38,AC38)</f>
        <v>#DIV/0!</v>
      </c>
      <c r="AF37" s="42">
        <f>(X37*X42+Y37*Y42+Z37*Z42+AA37*AA42+AB37*AB42+AC37*AC42)/(X37+Y37+Z37+AA37+AB37+AC37)</f>
        <v>0</v>
      </c>
      <c r="AG37" s="45">
        <f>(N37*N42+O37*O42+P37*P42+Q37*Q42+R37*R42+S37*S42+X37*X42+Y37*Y42+Z37*Z42+AA37*AA42+AB37*AB42+AC37*AC42)/(N37+O37+P37+Q37+R37+S37+X37+Y37+Z37+AA37+AB37+AC37)</f>
        <v>7.1611253196930943E-2</v>
      </c>
      <c r="AH37" s="48" t="str">
        <f>LOOKUP(AG37,{0,1.5,2},{"Dropped Out","Probation","Promoted"})</f>
        <v>Dropped Out</v>
      </c>
      <c r="AI37" s="24">
        <v>3</v>
      </c>
      <c r="AJ37" s="25">
        <v>3</v>
      </c>
      <c r="AK37" s="25">
        <v>3</v>
      </c>
      <c r="AL37" s="25">
        <v>3</v>
      </c>
      <c r="AM37" s="25">
        <v>3</v>
      </c>
      <c r="AN37" s="26">
        <v>2</v>
      </c>
      <c r="AO37" s="36">
        <f>SUM(AI38,AJ38,AK38,,AL38,AM38,AN38)</f>
        <v>329</v>
      </c>
      <c r="AP37" s="39">
        <f>AO37*100/600</f>
        <v>54.833333333333336</v>
      </c>
      <c r="AQ37" s="42">
        <f>(AI37*AI42+AJ37*AJ42+AK37*AK42+AL37*AL42+AM37*AM42+AN37*AN42)/(AI37+AJ37+AK37+AL37+AM37+AN37)</f>
        <v>1.6058823529411763</v>
      </c>
      <c r="AR37" s="45">
        <f>(C37*C42+D37*D42+E37*E42+F37*F42+H37*H42+G37*G42++AI37*AI42+AJ37*AJ42+AK37*AK42+AL37*AL42+AM37*AM42+AN37*AN42)/(C37+D37+E37+F37+H37+G37+AI37+AJ37+AK37+AL37+AM37+AN37)</f>
        <v>1.5500000000000003</v>
      </c>
      <c r="AS37" s="48" t="str">
        <f>LOOKUP(AR37,{0,1.5},{"Dropped Out","Promoted"})</f>
        <v>Promoted</v>
      </c>
      <c r="AT37" s="24">
        <v>3</v>
      </c>
      <c r="AU37" s="25">
        <v>3</v>
      </c>
      <c r="AV37" s="25">
        <v>3</v>
      </c>
      <c r="AW37" s="25">
        <v>3</v>
      </c>
      <c r="AX37" s="25">
        <v>3</v>
      </c>
      <c r="AY37" s="26">
        <v>3</v>
      </c>
      <c r="AZ37" s="36">
        <f>SUM(AT38,AU38,AV38,,AW38,AX38,AY38)</f>
        <v>345</v>
      </c>
      <c r="BA37" s="39">
        <f>AZ37*100/600</f>
        <v>57.5</v>
      </c>
      <c r="BB37" s="42">
        <f>(AT37*AT42+AU37*AU42+AV37*AV42+AW37*AW42+AX37*AX42+AY37*AY42)/(AT37+AU37+AV37+AW37+AX37+AY37)</f>
        <v>1.7</v>
      </c>
      <c r="BC37" s="45">
        <f>(C37*C42+D37*D42+E37*E42+F37*F42+H37*H42+G37*G42+AI37*AI42+AJ37*AJ42+AK37*AK42+AL37*AL42+AM37*AM42+AN37*AN42+AT37*AT42+AU37*AU42+AV37*AV42+AW37*AW42+AX37*AX42+AY37*AY42)/(C37+D37+E37+F37+H37+G37+AI37+AJ37+AK37+AL37+AM37+AN37+AT37+AU37+AV37+AW37+AX37+AY37)</f>
        <v>1.6019230769230772</v>
      </c>
      <c r="BD37" s="48" t="str">
        <f>LOOKUP(BC37,{0,1.75},{"Dropped Out","Promoted"})</f>
        <v>Dropped Out</v>
      </c>
      <c r="BE37" s="24">
        <v>3</v>
      </c>
      <c r="BF37" s="25">
        <v>3</v>
      </c>
      <c r="BG37" s="25">
        <v>3</v>
      </c>
      <c r="BH37" s="25">
        <v>3</v>
      </c>
      <c r="BI37" s="25">
        <v>3</v>
      </c>
      <c r="BJ37" s="26">
        <v>3</v>
      </c>
      <c r="BK37" s="36">
        <f>SUM(BE38,BF38,BG38,,BH38,BI38,BJ38)</f>
        <v>385</v>
      </c>
      <c r="BL37" s="39">
        <f>BK37*100/600</f>
        <v>64.166666666666671</v>
      </c>
      <c r="BM37" s="42">
        <f>(BE37*BE42+BF37*BF42+BG37*BG42+BH37*BH42+BI37*BI42+BJ37*BJ42)/(BE37+BF37+BG37+BH37+BI37+BJ37)</f>
        <v>2.4166666666666665</v>
      </c>
      <c r="BN37" s="45">
        <f>(C37*C42+D37*D42+E37*E42+F37*F42+H37*H42+G37*G42+AI37*AI42+AJ37*AJ42+AK37*AK42+AL37*AL42+AM37*AM42+AN37*AN42+AT37*AT42+AU37*AU42+AV37*AV42+AW37*AW42+AX37*AX42+AY37*AY42+BE37*BE42+BF37*BF42+BG37*BG42+BH37*BH42+BI37*BI42+BJ37*BJ42)/(C37+D37+E37+F37+H37+G37+AI37+AJ37+AK37+AL37+AM37+AN37+AT37+AU37+AV37+AW37+AX37+AY37+BE37+BF37+BG37+BH37+BI37+BJ37)</f>
        <v>1.8114285714285716</v>
      </c>
      <c r="BO37" s="48" t="str">
        <f>LOOKUP(BN37,{0,2},{"Dropped Out","Promoted"})</f>
        <v>Dropped Out</v>
      </c>
    </row>
    <row r="38" spans="1:67" ht="16.8" x14ac:dyDescent="0.3">
      <c r="A38" s="22" t="s">
        <v>48</v>
      </c>
      <c r="B38" s="18" t="s">
        <v>12</v>
      </c>
      <c r="C38" s="7">
        <v>56</v>
      </c>
      <c r="D38" s="7">
        <v>51</v>
      </c>
      <c r="E38" s="7">
        <v>60</v>
      </c>
      <c r="F38" s="7">
        <v>61</v>
      </c>
      <c r="G38" s="7">
        <v>50</v>
      </c>
      <c r="H38" s="7">
        <v>50</v>
      </c>
      <c r="I38" s="35">
        <f>SUM(C38:H38)</f>
        <v>328</v>
      </c>
      <c r="J38" s="40"/>
      <c r="K38" s="64"/>
      <c r="L38" s="67"/>
      <c r="M38" s="27">
        <v>60</v>
      </c>
      <c r="N38" s="28">
        <v>60</v>
      </c>
      <c r="O38" s="28">
        <v>60</v>
      </c>
      <c r="P38" s="28">
        <v>60</v>
      </c>
      <c r="Q38" s="28">
        <v>60</v>
      </c>
      <c r="R38" s="29">
        <v>60</v>
      </c>
      <c r="S38" s="37"/>
      <c r="T38" s="40"/>
      <c r="U38" s="43"/>
      <c r="V38" s="46"/>
      <c r="W38" s="49"/>
      <c r="X38" s="27"/>
      <c r="Y38" s="28"/>
      <c r="Z38" s="28"/>
      <c r="AA38" s="28"/>
      <c r="AB38" s="28"/>
      <c r="AC38" s="29"/>
      <c r="AD38" s="37"/>
      <c r="AE38" s="40"/>
      <c r="AF38" s="43"/>
      <c r="AG38" s="46"/>
      <c r="AH38" s="49"/>
      <c r="AI38" s="7">
        <v>65</v>
      </c>
      <c r="AJ38" s="7">
        <v>50</v>
      </c>
      <c r="AK38" s="7">
        <v>59</v>
      </c>
      <c r="AL38" s="7">
        <v>57</v>
      </c>
      <c r="AM38" s="7">
        <v>28</v>
      </c>
      <c r="AN38" s="7">
        <v>70</v>
      </c>
      <c r="AO38" s="37"/>
      <c r="AP38" s="40"/>
      <c r="AQ38" s="43"/>
      <c r="AR38" s="46"/>
      <c r="AS38" s="49"/>
      <c r="AT38" s="7">
        <v>68</v>
      </c>
      <c r="AU38" s="7">
        <v>43</v>
      </c>
      <c r="AV38" s="7">
        <v>64</v>
      </c>
      <c r="AW38" s="7">
        <v>55</v>
      </c>
      <c r="AX38" s="7">
        <v>65</v>
      </c>
      <c r="AY38" s="7">
        <v>50</v>
      </c>
      <c r="AZ38" s="37"/>
      <c r="BA38" s="40"/>
      <c r="BB38" s="43"/>
      <c r="BC38" s="46"/>
      <c r="BD38" s="49"/>
      <c r="BE38" s="7">
        <v>78</v>
      </c>
      <c r="BF38" s="7">
        <v>67</v>
      </c>
      <c r="BG38" s="7">
        <v>51</v>
      </c>
      <c r="BH38" s="7">
        <v>54</v>
      </c>
      <c r="BI38" s="7">
        <v>60</v>
      </c>
      <c r="BJ38" s="7">
        <v>75</v>
      </c>
      <c r="BK38" s="37"/>
      <c r="BL38" s="40"/>
      <c r="BM38" s="43"/>
      <c r="BN38" s="46"/>
      <c r="BO38" s="49"/>
    </row>
    <row r="39" spans="1:67" ht="16.8" x14ac:dyDescent="0.3">
      <c r="A39" s="22" t="s">
        <v>49</v>
      </c>
      <c r="B39" s="18"/>
      <c r="C39" s="7"/>
      <c r="D39" s="7"/>
      <c r="E39" s="7"/>
      <c r="F39" s="7"/>
      <c r="G39" s="7"/>
      <c r="H39" s="7"/>
      <c r="I39" s="13"/>
      <c r="J39" s="40"/>
      <c r="K39" s="64"/>
      <c r="L39" s="67"/>
      <c r="M39" s="27"/>
      <c r="N39" s="28"/>
      <c r="O39" s="28"/>
      <c r="P39" s="28"/>
      <c r="Q39" s="28"/>
      <c r="R39" s="29"/>
      <c r="S39" s="37"/>
      <c r="T39" s="40"/>
      <c r="U39" s="43"/>
      <c r="V39" s="46"/>
      <c r="W39" s="49"/>
      <c r="X39" s="69" t="s">
        <v>18</v>
      </c>
      <c r="Y39" s="70"/>
      <c r="Z39" s="70"/>
      <c r="AA39" s="70"/>
      <c r="AB39" s="70"/>
      <c r="AC39" s="71"/>
      <c r="AD39" s="37"/>
      <c r="AE39" s="40"/>
      <c r="AF39" s="43"/>
      <c r="AG39" s="46"/>
      <c r="AH39" s="49"/>
      <c r="AI39" s="7"/>
      <c r="AJ39" s="7"/>
      <c r="AK39" s="7"/>
      <c r="AL39" s="7"/>
      <c r="AM39" s="7"/>
      <c r="AN39" s="7"/>
      <c r="AO39" s="37"/>
      <c r="AP39" s="40"/>
      <c r="AQ39" s="43"/>
      <c r="AR39" s="46"/>
      <c r="AS39" s="49"/>
      <c r="AT39" s="7"/>
      <c r="AU39" s="7"/>
      <c r="AV39" s="7"/>
      <c r="AW39" s="7"/>
      <c r="AX39" s="7"/>
      <c r="AY39" s="7"/>
      <c r="AZ39" s="37"/>
      <c r="BA39" s="40"/>
      <c r="BB39" s="43"/>
      <c r="BC39" s="46"/>
      <c r="BD39" s="49"/>
      <c r="BE39" s="7"/>
      <c r="BF39" s="7"/>
      <c r="BG39" s="7"/>
      <c r="BH39" s="7"/>
      <c r="BI39" s="7"/>
      <c r="BJ39" s="7"/>
      <c r="BK39" s="37"/>
      <c r="BL39" s="40"/>
      <c r="BM39" s="43"/>
      <c r="BN39" s="46"/>
      <c r="BO39" s="49"/>
    </row>
    <row r="40" spans="1:67" ht="16.8" x14ac:dyDescent="0.3">
      <c r="A40" s="22" t="s">
        <v>50</v>
      </c>
      <c r="B40" s="19"/>
      <c r="C40" s="7"/>
      <c r="D40" s="7"/>
      <c r="E40" s="7"/>
      <c r="F40" s="7"/>
      <c r="G40" s="7"/>
      <c r="H40" s="7"/>
      <c r="I40" s="13"/>
      <c r="J40" s="40"/>
      <c r="K40" s="64"/>
      <c r="L40" s="67"/>
      <c r="M40" s="27"/>
      <c r="N40" s="28"/>
      <c r="O40" s="28"/>
      <c r="P40" s="28"/>
      <c r="Q40" s="28"/>
      <c r="R40" s="29"/>
      <c r="S40" s="37"/>
      <c r="T40" s="40"/>
      <c r="U40" s="43"/>
      <c r="V40" s="46"/>
      <c r="W40" s="49"/>
      <c r="X40" s="27"/>
      <c r="Y40" s="28"/>
      <c r="Z40" s="28"/>
      <c r="AA40" s="28"/>
      <c r="AB40" s="28"/>
      <c r="AC40" s="29"/>
      <c r="AD40" s="37"/>
      <c r="AE40" s="40"/>
      <c r="AF40" s="43"/>
      <c r="AG40" s="46"/>
      <c r="AH40" s="49"/>
      <c r="AI40" s="7"/>
      <c r="AJ40" s="7"/>
      <c r="AK40" s="7"/>
      <c r="AL40" s="7"/>
      <c r="AM40" s="7"/>
      <c r="AN40" s="7"/>
      <c r="AO40" s="37"/>
      <c r="AP40" s="40"/>
      <c r="AQ40" s="43"/>
      <c r="AR40" s="46"/>
      <c r="AS40" s="49"/>
      <c r="AT40" s="7"/>
      <c r="AU40" s="7"/>
      <c r="AV40" s="7"/>
      <c r="AW40" s="7"/>
      <c r="AX40" s="7"/>
      <c r="AY40" s="7"/>
      <c r="AZ40" s="37"/>
      <c r="BA40" s="40"/>
      <c r="BB40" s="43"/>
      <c r="BC40" s="46"/>
      <c r="BD40" s="49"/>
      <c r="BE40" s="7"/>
      <c r="BF40" s="7"/>
      <c r="BG40" s="7"/>
      <c r="BH40" s="7"/>
      <c r="BI40" s="7"/>
      <c r="BJ40" s="7"/>
      <c r="BK40" s="37"/>
      <c r="BL40" s="40"/>
      <c r="BM40" s="43"/>
      <c r="BN40" s="46"/>
      <c r="BO40" s="49"/>
    </row>
    <row r="41" spans="1:67" ht="16.8" x14ac:dyDescent="0.3">
      <c r="A41" s="22"/>
      <c r="B41" s="19" t="s">
        <v>5</v>
      </c>
      <c r="C41" s="9" t="str">
        <f>LOOKUP(C38, {0,50,60,63,66,70,73,75,80,85,90}, {"F","D","C-","C","C+","B-","B","B+","A-","A","A+"})</f>
        <v>D</v>
      </c>
      <c r="D41" s="9" t="str">
        <f>LOOKUP(D38, {0,50,60,63,66,70,73,75,80,85,90}, {"F","D","C-","C","C+","B-","B","B+","A-","A","A+"})</f>
        <v>D</v>
      </c>
      <c r="E41" s="9" t="str">
        <f>LOOKUP(E38, {0,50,60,63,66,70,73,75,80,85,90}, {"F","D","C-","C","C+","B-","B","B+","A-","A","A+"})</f>
        <v>C-</v>
      </c>
      <c r="F41" s="9" t="str">
        <f>LOOKUP(F38, {0,50,60,63,66,70,73,75,80,85,90}, {"F","D","C-","C","C+","B-","B","B+","A-","A","A+"})</f>
        <v>C-</v>
      </c>
      <c r="G41" s="9" t="str">
        <f>LOOKUP(G38, {0,50,60,63,66,70,73,75,80,85,90}, {"F","D","C-","C","C+","B-","B","B+","A-","A","A+"})</f>
        <v>D</v>
      </c>
      <c r="H41" s="9" t="str">
        <f>LOOKUP(H38, {0,50,60,63,66,70,73,75,80,85,90}, {"F","D","C-","C","C+","B-","B","B+","A-","A","A+"})</f>
        <v>D</v>
      </c>
      <c r="I41" s="13"/>
      <c r="J41" s="40"/>
      <c r="K41" s="64"/>
      <c r="L41" s="67"/>
      <c r="M41" s="9" t="str">
        <f>LOOKUP(M38, {0,50,60,63,66,70,73,75,80,85,90}, {"F","D","C-","C","C+","B-","B","B+","A-","A","A+"})</f>
        <v>C-</v>
      </c>
      <c r="N41" s="9" t="str">
        <f>LOOKUP(N38, {0,50,60,63,66,70,73,75,80,85,90}, {"F","D","C-","C","C+","B-","B","B+","A-","A","A+"})</f>
        <v>C-</v>
      </c>
      <c r="O41" s="9" t="str">
        <f>LOOKUP(O38, {0,50,60,63,66,70,73,75,80,85,90}, {"F","D","C-","C","C+","B-","B","B+","A-","A","A+"})</f>
        <v>C-</v>
      </c>
      <c r="P41" s="9" t="str">
        <f>LOOKUP(P38, {0,50,60,63,66,70,73,75,80,85,90}, {"F","D","C-","C","C+","B-","B","B+","A-","A","A+"})</f>
        <v>C-</v>
      </c>
      <c r="Q41" s="9" t="str">
        <f>LOOKUP(Q38, {0,50,60,63,66,70,73,75,80,85,90}, {"F","D","C-","C","C+","B-","B","B+","A-","A","A+"})</f>
        <v>C-</v>
      </c>
      <c r="R41" s="9" t="str">
        <f>LOOKUP(R38, {0,50,60,63,66,70,73,75,80,85,90}, {"F","D","C-","C","C+","B-","B","B+","A-","A","A+"})</f>
        <v>C-</v>
      </c>
      <c r="S41" s="37"/>
      <c r="T41" s="40"/>
      <c r="U41" s="43"/>
      <c r="V41" s="46"/>
      <c r="W41" s="49"/>
      <c r="X41" s="10" t="str">
        <f>LOOKUP(X38, {0,50,55,58,61,65,70,75,80,85}, {"F","D","C-","C","C+","B-","B","B+","A-","A+"})</f>
        <v>F</v>
      </c>
      <c r="Y41" s="9" t="str">
        <f>LOOKUP(Y38, {0,50,55,58,61,65,70,75,80,85}, {"F","D","C-","C","C+","B-","B","B+","A-","A+"})</f>
        <v>F</v>
      </c>
      <c r="Z41" s="9" t="str">
        <f>LOOKUP(Z38, {0,50,55,58,61,65,70,75,80,85}, {"F","D","C-","C","C+","B-","B","B+","A-","A+"})</f>
        <v>F</v>
      </c>
      <c r="AA41" s="9" t="str">
        <f>LOOKUP(AA38, {0,50,55,58,61,65,70,75,80,85}, {"F","D","C-","C","C+","B-","B","B+","A-","A+"})</f>
        <v>F</v>
      </c>
      <c r="AB41" s="9" t="str">
        <f>LOOKUP(AB38, {0,50,55,58,61,65,70,75,80,85}, {"F","D","C-","C","C+","B-","B","B+","A-","A+"})</f>
        <v>F</v>
      </c>
      <c r="AC41" s="29" t="str">
        <f>LOOKUP(AC38, {0,50,55,58,61,65,70,75,80,85}, {"F","D","C-","C","C+","B-","B","B+","A-","A+"})</f>
        <v>F</v>
      </c>
      <c r="AD41" s="37"/>
      <c r="AE41" s="40"/>
      <c r="AF41" s="43"/>
      <c r="AG41" s="46"/>
      <c r="AH41" s="49"/>
      <c r="AI41" s="9" t="str">
        <f>LOOKUP(AI38, {0,50,60,63,66,70,73,75,80,85,90}, {"F","D","C-","C","C+","B-","B","B+","A-","A","A+"})</f>
        <v>C</v>
      </c>
      <c r="AJ41" s="9" t="str">
        <f>LOOKUP(AJ38, {0,50,60,63,66,70,73,75,80,85,90}, {"F","D","C-","C","C+","B-","B","B+","A-","A","A+"})</f>
        <v>D</v>
      </c>
      <c r="AK41" s="9" t="str">
        <f>LOOKUP(AK38, {0,50,60,63,66,70,73,75,80,85,90}, {"F","D","C-","C","C+","B-","B","B+","A-","A","A+"})</f>
        <v>D</v>
      </c>
      <c r="AL41" s="9" t="str">
        <f>LOOKUP(AL38, {0,50,60,63,66,70,73,75,80,85,90}, {"F","D","C-","C","C+","B-","B","B+","A-","A","A+"})</f>
        <v>D</v>
      </c>
      <c r="AM41" s="9" t="str">
        <f>LOOKUP(AM38, {0,50,60,63,66,70,73,75,80,85,90}, {"F","D","C-","C","C+","B-","B","B+","A-","A","A+"})</f>
        <v>F</v>
      </c>
      <c r="AN41" s="9" t="str">
        <f>LOOKUP(AN38, {0,50,60,63,66,70,73,75,80,85,90}, {"F","D","C-","C","C+","B-","B","B+","A-","A","A+"})</f>
        <v>B-</v>
      </c>
      <c r="AO41" s="37"/>
      <c r="AP41" s="40"/>
      <c r="AQ41" s="43"/>
      <c r="AR41" s="46"/>
      <c r="AS41" s="49"/>
      <c r="AT41" s="9" t="str">
        <f>LOOKUP(AT38, {0,50,60,63,66,70,73,75,80,85,90}, {"F","D","C-","C","C+","B-","B","B+","A-","A","A+"})</f>
        <v>C+</v>
      </c>
      <c r="AU41" s="9" t="str">
        <f>LOOKUP(AU38, {0,50,60,63,66,70,73,75,80,85,90}, {"F","D","C-","C","C+","B-","B","B+","A-","A","A+"})</f>
        <v>F</v>
      </c>
      <c r="AV41" s="9" t="str">
        <f>LOOKUP(AV38, {0,50,60,63,66,70,73,75,80,85,90}, {"F","D","C-","C","C+","B-","B","B+","A-","A","A+"})</f>
        <v>C</v>
      </c>
      <c r="AW41" s="9" t="str">
        <f>LOOKUP(AW38, {0,50,60,63,66,70,73,75,80,85,90}, {"F","D","C-","C","C+","B-","B","B+","A-","A","A+"})</f>
        <v>D</v>
      </c>
      <c r="AX41" s="9" t="str">
        <f>LOOKUP(AX38, {0,50,60,63,66,70,73,75,80,85,90}, {"F","D","C-","C","C+","B-","B","B+","A-","A","A+"})</f>
        <v>C</v>
      </c>
      <c r="AY41" s="9" t="str">
        <f>LOOKUP(AY38, {0,50,60,63,66,70,73,75,80,85,90}, {"F","D","C-","C","C+","B-","B","B+","A-","A","A+"})</f>
        <v>D</v>
      </c>
      <c r="AZ41" s="37"/>
      <c r="BA41" s="40"/>
      <c r="BB41" s="43"/>
      <c r="BC41" s="46"/>
      <c r="BD41" s="49"/>
      <c r="BE41" s="9" t="str">
        <f>LOOKUP(BE38, {0,50,60,63,66,70,73,75,80,85,90}, {"F","D","C-","C","C+","B-","B","B+","A-","A","A+"})</f>
        <v>B+</v>
      </c>
      <c r="BF41" s="9" t="str">
        <f>LOOKUP(BF38, {0,50,60,63,66,70,73,75,80,85,90}, {"F","D","C-","C","C+","B-","B","B+","A-","A","A+"})</f>
        <v>C+</v>
      </c>
      <c r="BG41" s="9" t="str">
        <f>LOOKUP(BG38, {0,50,60,63,66,70,73,75,80,85,90}, {"F","D","C-","C","C+","B-","B","B+","A-","A","A+"})</f>
        <v>D</v>
      </c>
      <c r="BH41" s="9" t="str">
        <f>LOOKUP(BH38, {0,50,60,63,66,70,73,75,80,85,90}, {"F","D","C-","C","C+","B-","B","B+","A-","A","A+"})</f>
        <v>D</v>
      </c>
      <c r="BI41" s="9" t="str">
        <f>LOOKUP(BI38, {0,50,60,63,66,70,73,75,80,85,90}, {"F","D","C-","C","C+","B-","B","B+","A-","A","A+"})</f>
        <v>C-</v>
      </c>
      <c r="BJ41" s="9" t="str">
        <f>LOOKUP(BJ38, {0,50,60,63,66,70,73,75,80,85,90}, {"F","D","C-","C","C+","B-","B","B+","A-","A","A+"})</f>
        <v>B+</v>
      </c>
      <c r="BK41" s="37"/>
      <c r="BL41" s="40"/>
      <c r="BM41" s="43"/>
      <c r="BN41" s="46"/>
      <c r="BO41" s="49"/>
    </row>
    <row r="42" spans="1:67" ht="17.399999999999999" thickBot="1" x14ac:dyDescent="0.35">
      <c r="A42" s="23"/>
      <c r="B42" s="20" t="s">
        <v>6</v>
      </c>
      <c r="C42" s="12" t="str">
        <f>LOOKUP(C38,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D42" s="12" t="str">
        <f>LOOKUP(D38,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E42" s="12" t="str">
        <f>LOOKUP(E38,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F42" s="12" t="str">
        <f>LOOKUP(F38,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G42" s="12" t="str">
        <f>LOOKUP(G38,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H42" s="12" t="str">
        <f>LOOKUP(H38,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I42" s="14"/>
      <c r="J42" s="41"/>
      <c r="K42" s="65"/>
      <c r="L42" s="68"/>
      <c r="M42" s="12" t="str">
        <f>LOOKUP(M38,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42" s="12" t="str">
        <f>LOOKUP(N38,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42" s="12" t="str">
        <f>LOOKUP(O38,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42" s="12" t="str">
        <f>LOOKUP(P38,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42" s="12" t="str">
        <f>LOOKUP(Q38,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42" s="12" t="str">
        <f>LOOKUP(R38,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42" s="38"/>
      <c r="T42" s="41"/>
      <c r="U42" s="44"/>
      <c r="V42" s="46"/>
      <c r="W42" s="50"/>
      <c r="X42" s="11" t="str">
        <f>LOOKUP(X38,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42" s="12" t="str">
        <f>LOOKUP(Y38,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42" s="12" t="str">
        <f>LOOKUP(Z38,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42" s="12" t="str">
        <f>LOOKUP(AA38,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42" s="12" t="str">
        <f>LOOKUP(AB38,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42" s="30" t="str">
        <f>LOOKUP(AC38,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42" s="38"/>
      <c r="AE42" s="41"/>
      <c r="AF42" s="44"/>
      <c r="AG42" s="47"/>
      <c r="AH42" s="50"/>
      <c r="AI42" s="12" t="str">
        <f>LOOKUP(AI38,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J42" s="12" t="str">
        <f>LOOKUP(AJ38,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K42" s="12" t="str">
        <f>LOOKUP(AK38,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L42" s="12" t="str">
        <f>LOOKUP(AL38,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AM42" s="12" t="str">
        <f>LOOKUP(AM38,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42" s="12" t="str">
        <f>LOOKUP(AN38,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O42" s="38"/>
      <c r="AP42" s="41"/>
      <c r="AQ42" s="44"/>
      <c r="AR42" s="47"/>
      <c r="AS42" s="50"/>
      <c r="AT42" s="12" t="str">
        <f>LOOKUP(AT38,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U42" s="12" t="str">
        <f>LOOKUP(AU38,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42" s="12" t="str">
        <f>LOOKUP(AV38,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W42" s="12" t="str">
        <f>LOOKUP(AW38,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X42" s="12" t="str">
        <f>LOOKUP(AX38,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Y42" s="12" t="str">
        <f>LOOKUP(AY38,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Z42" s="38"/>
      <c r="BA42" s="41"/>
      <c r="BB42" s="44"/>
      <c r="BC42" s="47"/>
      <c r="BD42" s="50"/>
      <c r="BE42" s="12" t="str">
        <f>LOOKUP(BE38,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BF42" s="12" t="str">
        <f>LOOKUP(BF38,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G42" s="12" t="str">
        <f>LOOKUP(BG38,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BH42" s="12" t="str">
        <f>LOOKUP(BH38,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BI42" s="12" t="str">
        <f>LOOKUP(BI38,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J42" s="12" t="str">
        <f>LOOKUP(BJ38,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K42" s="38"/>
      <c r="BL42" s="41"/>
      <c r="BM42" s="44"/>
      <c r="BN42" s="47"/>
      <c r="BO42" s="50"/>
    </row>
    <row r="43" spans="1:67" ht="16.8" x14ac:dyDescent="0.3">
      <c r="A43" s="21">
        <v>7</v>
      </c>
      <c r="B43" s="17" t="s">
        <v>11</v>
      </c>
      <c r="C43" s="24">
        <v>3</v>
      </c>
      <c r="D43" s="7">
        <v>3</v>
      </c>
      <c r="E43" s="7">
        <v>3</v>
      </c>
      <c r="F43" s="7">
        <v>3</v>
      </c>
      <c r="G43" s="7">
        <v>3</v>
      </c>
      <c r="H43" s="7">
        <v>2</v>
      </c>
      <c r="I43" s="16">
        <f>SUM(C43:H43)</f>
        <v>17</v>
      </c>
      <c r="J43" s="39">
        <f>I44*100/600</f>
        <v>74.666666666666671</v>
      </c>
      <c r="K43" s="63">
        <f>(C43*C48+D43*D48+E43*E48+F43*F48+G43*G48+H43*H48)/(C43+D43+E43+F43+G43+H43)</f>
        <v>3.2117647058823531</v>
      </c>
      <c r="L43" s="66" t="str">
        <f>LOOKUP(K43,{0,1},{"Dropped Out"," Promoted"})</f>
        <v xml:space="preserve"> Promoted</v>
      </c>
      <c r="M43" s="24">
        <v>3</v>
      </c>
      <c r="N43" s="25">
        <v>2</v>
      </c>
      <c r="O43" s="25">
        <v>3</v>
      </c>
      <c r="P43" s="25">
        <v>3</v>
      </c>
      <c r="Q43" s="25">
        <v>3</v>
      </c>
      <c r="R43" s="26">
        <v>3</v>
      </c>
      <c r="S43" s="36">
        <f>SUM(M44,N44,O44,,P44,Q44,R44)</f>
        <v>360</v>
      </c>
      <c r="T43" s="39">
        <f>AVERAGE(M44,N44,O44,P44,Q44,R44)</f>
        <v>60</v>
      </c>
      <c r="U43" s="42">
        <f>(M43*M48+N43*N48+O43*O48+P43*P48+Q43*Q48+R43*R48)/(M43+N43+O43+P43+Q43+R43)</f>
        <v>2</v>
      </c>
      <c r="V43" s="45" t="e">
        <f>(C43*C48+D43*D48+E43*E48+F43*F48+H43*H48+#REF!*#REF!+M43*M48+N43*N48+O43*O48+P43*P48+Q43*Q48+R43*R48)/(C43+D43+E43+F43+H43+#REF!+M43+N43+O43+P43+Q43+R43)</f>
        <v>#REF!</v>
      </c>
      <c r="W43" s="48" t="e">
        <f>LOOKUP(V43,{0,1.5,2},{"Dropped Out","Probation","Promoted"})</f>
        <v>#REF!</v>
      </c>
      <c r="X43" s="24">
        <v>3</v>
      </c>
      <c r="Y43" s="25">
        <v>2</v>
      </c>
      <c r="Z43" s="25">
        <v>3</v>
      </c>
      <c r="AA43" s="25">
        <v>3</v>
      </c>
      <c r="AB43" s="25">
        <v>3</v>
      </c>
      <c r="AC43" s="26">
        <v>3</v>
      </c>
      <c r="AD43" s="36">
        <f>SUM(X44,Y44,Z44,,AA44,AB44,AC44)</f>
        <v>0</v>
      </c>
      <c r="AE43" s="39" t="e">
        <f>AVERAGE(X44,Y44,Z44,AA44,AB44,AC44)</f>
        <v>#DIV/0!</v>
      </c>
      <c r="AF43" s="42">
        <f>(X43*X48+Y43*Y48+Z43*Z48+AA43*AA48+AB43*AB48+AC43*AC48)/(X43+Y43+Z43+AA43+AB43+AC43)</f>
        <v>0</v>
      </c>
      <c r="AG43" s="45">
        <f>(N43*N48+O43*O48+P43*P48+Q43*Q48+R43*R48+S43*S48+X43*X48+Y43*Y48+Z43*Z48+AA43*AA48+AB43*AB48+AC43*AC48)/(N43+O43+P43+Q43+R43+S43+X43+Y43+Z43+AA43+AB43+AC43)</f>
        <v>7.1611253196930943E-2</v>
      </c>
      <c r="AH43" s="48" t="str">
        <f>LOOKUP(AG43,{0,1.5,2},{"Dropped Out","Probation","Promoted"})</f>
        <v>Dropped Out</v>
      </c>
      <c r="AI43" s="24">
        <v>3</v>
      </c>
      <c r="AJ43" s="25">
        <v>3</v>
      </c>
      <c r="AK43" s="25">
        <v>3</v>
      </c>
      <c r="AL43" s="25">
        <v>3</v>
      </c>
      <c r="AM43" s="25">
        <v>3</v>
      </c>
      <c r="AN43" s="26">
        <v>2</v>
      </c>
      <c r="AO43" s="36">
        <f>SUM(AI44,AJ44,AK44,,AL44,AM44,AN44)</f>
        <v>405</v>
      </c>
      <c r="AP43" s="39">
        <f>AO43*100/600</f>
        <v>67.5</v>
      </c>
      <c r="AQ43" s="42">
        <f>(AI43*AI48+AJ43*AJ48+AK43*AK48+AL43*AL48+AM43*AM48+AN43*AN48)/(AI43+AJ43+AK43+AL43+AM43+AN43)</f>
        <v>2.9058823529411764</v>
      </c>
      <c r="AR43" s="45">
        <f>(C43*C48+D43*D48+E43*E48+F43*F48+H43*H48+G43*G48++AI43*AI48+AJ43*AJ48+AK43*AK48+AL43*AL48+AM43*AM48+AN43*AN48)/(C43+D43+E43+F43+H43+G43+AI43+AJ43+AK43+AL43+AM43+AN43)</f>
        <v>3.0588235294117645</v>
      </c>
      <c r="AS43" s="48" t="str">
        <f>LOOKUP(AR43,{0,1.5},{"Dropped Out","Promoted"})</f>
        <v>Promoted</v>
      </c>
      <c r="AT43" s="24">
        <v>3</v>
      </c>
      <c r="AU43" s="25">
        <v>3</v>
      </c>
      <c r="AV43" s="25">
        <v>3</v>
      </c>
      <c r="AW43" s="25">
        <v>3</v>
      </c>
      <c r="AX43" s="25">
        <v>3</v>
      </c>
      <c r="AY43" s="26">
        <v>3</v>
      </c>
      <c r="AZ43" s="36">
        <f>SUM(AT44,AU44,AV44,,AW44,AX44,AY44)</f>
        <v>318</v>
      </c>
      <c r="BA43" s="39">
        <f>AZ43*100/600</f>
        <v>53</v>
      </c>
      <c r="BB43" s="42">
        <f>(AT43*AT48+AU43*AU48+AV43*AV48+AW43*AW48+AX43*AX48+AY43*AY48)/(AT43+AU43+AV43+AW43+AX43+AY43)</f>
        <v>1.8499999999999999</v>
      </c>
      <c r="BC43" s="45">
        <f>(C43*C48+D43*D48+E43*E48+F43*F48+H43*H48+G43*G48+AI43*AI48+AJ43*AJ48+AK43*AK48+AL43*AL48+AM43*AM48+AN43*AN48+AT43*AT48+AU43*AU48+AV43*AV48+AW43*AW48+AX43*AX48+AY43*AY48)/(C43+D43+E43+F43+H43+G43+AI43+AJ43+AK43+AL43+AM43+AN43+AT43+AU43+AV43+AW43+AX43+AY43)</f>
        <v>2.6403846153846158</v>
      </c>
      <c r="BD43" s="48" t="str">
        <f>LOOKUP(BC43,{0,1.75},{"Dropped Out","Promoted"})</f>
        <v>Promoted</v>
      </c>
      <c r="BE43" s="24">
        <v>3</v>
      </c>
      <c r="BF43" s="25">
        <v>3</v>
      </c>
      <c r="BG43" s="25">
        <v>3</v>
      </c>
      <c r="BH43" s="25">
        <v>3</v>
      </c>
      <c r="BI43" s="25">
        <v>3</v>
      </c>
      <c r="BJ43" s="26">
        <v>3</v>
      </c>
      <c r="BK43" s="36">
        <f>SUM(BE44,BF44,BG44,,BH44,BI44,BJ44)</f>
        <v>401</v>
      </c>
      <c r="BL43" s="39">
        <f>BK43*100/600</f>
        <v>66.833333333333329</v>
      </c>
      <c r="BM43" s="42">
        <f>(BE43*BE48+BF43*BF48+BG43*BG48+BH43*BH48+BI43*BI48+BJ43*BJ48)/(BE43+BF43+BG43+BH43+BI43+BJ43)</f>
        <v>2.6833333333333336</v>
      </c>
      <c r="BN43" s="45">
        <f>(C43*C48+D43*D48+E43*E48+F43*F48+H43*H48+G43*G48+AI43*AI48+AJ43*AJ48+AK43*AK48+AL43*AL48+AM43*AM48+AN43*AN48+AT43*AT48+AU43*AU48+AV43*AV48+AW43*AW48+AX43*AX48+AY43*AY48+BE43*BE48+BF43*BF48+BG43*BG48+BH43*BH48+BI43*BI48+BJ43*BJ48)/(C43+D43+E43+F43+H43+G43+AI43+AJ43+AK43+AL43+AM43+AN43+AT43+AU43+AV43+AW43+AX43+AY43+BE43+BF43+BG43+BH43+BI43+BJ43)</f>
        <v>2.6514285714285712</v>
      </c>
      <c r="BO43" s="48" t="str">
        <f>LOOKUP(BN43,{0,2},{"Dropped Out","Promoted"})</f>
        <v>Promoted</v>
      </c>
    </row>
    <row r="44" spans="1:67" ht="16.8" x14ac:dyDescent="0.3">
      <c r="A44" s="22" t="s">
        <v>51</v>
      </c>
      <c r="B44" s="18" t="s">
        <v>12</v>
      </c>
      <c r="C44" s="7">
        <v>81</v>
      </c>
      <c r="D44" s="7">
        <v>72</v>
      </c>
      <c r="E44" s="7">
        <v>88</v>
      </c>
      <c r="F44" s="7">
        <v>87</v>
      </c>
      <c r="G44" s="7">
        <v>50</v>
      </c>
      <c r="H44" s="7">
        <v>70</v>
      </c>
      <c r="I44" s="35">
        <f>SUM(C44:H44)</f>
        <v>448</v>
      </c>
      <c r="J44" s="40"/>
      <c r="K44" s="64"/>
      <c r="L44" s="67"/>
      <c r="M44" s="27">
        <v>60</v>
      </c>
      <c r="N44" s="28">
        <v>60</v>
      </c>
      <c r="O44" s="28">
        <v>60</v>
      </c>
      <c r="P44" s="28">
        <v>60</v>
      </c>
      <c r="Q44" s="28">
        <v>60</v>
      </c>
      <c r="R44" s="29">
        <v>60</v>
      </c>
      <c r="S44" s="37"/>
      <c r="T44" s="40"/>
      <c r="U44" s="43"/>
      <c r="V44" s="46"/>
      <c r="W44" s="49"/>
      <c r="X44" s="27"/>
      <c r="Y44" s="28"/>
      <c r="Z44" s="28"/>
      <c r="AA44" s="28"/>
      <c r="AB44" s="28"/>
      <c r="AC44" s="29"/>
      <c r="AD44" s="37"/>
      <c r="AE44" s="40"/>
      <c r="AF44" s="43"/>
      <c r="AG44" s="46"/>
      <c r="AH44" s="49"/>
      <c r="AI44" s="7">
        <v>80</v>
      </c>
      <c r="AJ44" s="7">
        <v>74</v>
      </c>
      <c r="AK44" s="7">
        <v>64</v>
      </c>
      <c r="AL44" s="7">
        <v>80</v>
      </c>
      <c r="AM44" s="7">
        <v>23</v>
      </c>
      <c r="AN44" s="7">
        <v>84</v>
      </c>
      <c r="AO44" s="37"/>
      <c r="AP44" s="40"/>
      <c r="AQ44" s="43"/>
      <c r="AR44" s="46"/>
      <c r="AS44" s="49"/>
      <c r="AT44" s="7">
        <v>70</v>
      </c>
      <c r="AU44" s="7">
        <v>61</v>
      </c>
      <c r="AV44" s="7">
        <v>72</v>
      </c>
      <c r="AW44" s="7">
        <v>47</v>
      </c>
      <c r="AX44" s="7">
        <v>0</v>
      </c>
      <c r="AY44" s="7">
        <v>68</v>
      </c>
      <c r="AZ44" s="37"/>
      <c r="BA44" s="40"/>
      <c r="BB44" s="43"/>
      <c r="BC44" s="46"/>
      <c r="BD44" s="49"/>
      <c r="BE44" s="7">
        <v>62</v>
      </c>
      <c r="BF44" s="7">
        <v>73</v>
      </c>
      <c r="BG44" s="7">
        <v>57</v>
      </c>
      <c r="BH44" s="7">
        <v>70</v>
      </c>
      <c r="BI44" s="7">
        <v>67</v>
      </c>
      <c r="BJ44" s="7">
        <v>72</v>
      </c>
      <c r="BK44" s="37"/>
      <c r="BL44" s="40"/>
      <c r="BM44" s="43"/>
      <c r="BN44" s="46"/>
      <c r="BO44" s="49"/>
    </row>
    <row r="45" spans="1:67" ht="16.8" x14ac:dyDescent="0.3">
      <c r="A45" s="22" t="s">
        <v>52</v>
      </c>
      <c r="B45" s="18"/>
      <c r="C45" s="7"/>
      <c r="D45" s="7"/>
      <c r="E45" s="7"/>
      <c r="F45" s="7"/>
      <c r="G45" s="7"/>
      <c r="H45" s="7"/>
      <c r="I45" s="13"/>
      <c r="J45" s="40"/>
      <c r="K45" s="64"/>
      <c r="L45" s="67"/>
      <c r="M45" s="27"/>
      <c r="N45" s="28"/>
      <c r="O45" s="28"/>
      <c r="P45" s="28"/>
      <c r="Q45" s="28"/>
      <c r="R45" s="29"/>
      <c r="S45" s="37"/>
      <c r="T45" s="40"/>
      <c r="U45" s="43"/>
      <c r="V45" s="46"/>
      <c r="W45" s="49"/>
      <c r="X45" s="69" t="s">
        <v>18</v>
      </c>
      <c r="Y45" s="70"/>
      <c r="Z45" s="70"/>
      <c r="AA45" s="70"/>
      <c r="AB45" s="70"/>
      <c r="AC45" s="71"/>
      <c r="AD45" s="37"/>
      <c r="AE45" s="40"/>
      <c r="AF45" s="43"/>
      <c r="AG45" s="46"/>
      <c r="AH45" s="49"/>
      <c r="AI45" s="7"/>
      <c r="AJ45" s="7"/>
      <c r="AK45" s="7"/>
      <c r="AL45" s="7"/>
      <c r="AM45" s="7"/>
      <c r="AN45" s="7"/>
      <c r="AO45" s="37"/>
      <c r="AP45" s="40"/>
      <c r="AQ45" s="43"/>
      <c r="AR45" s="46"/>
      <c r="AS45" s="49"/>
      <c r="AT45" s="7"/>
      <c r="AU45" s="7"/>
      <c r="AV45" s="7"/>
      <c r="AW45" s="7"/>
      <c r="AX45" s="7"/>
      <c r="AY45" s="7"/>
      <c r="AZ45" s="37"/>
      <c r="BA45" s="40"/>
      <c r="BB45" s="43"/>
      <c r="BC45" s="46"/>
      <c r="BD45" s="49"/>
      <c r="BE45" s="7"/>
      <c r="BF45" s="7"/>
      <c r="BG45" s="7"/>
      <c r="BH45" s="7"/>
      <c r="BI45" s="7"/>
      <c r="BJ45" s="7"/>
      <c r="BK45" s="37"/>
      <c r="BL45" s="40"/>
      <c r="BM45" s="43"/>
      <c r="BN45" s="46"/>
      <c r="BO45" s="49"/>
    </row>
    <row r="46" spans="1:67" ht="16.8" x14ac:dyDescent="0.3">
      <c r="A46" s="22" t="s">
        <v>53</v>
      </c>
      <c r="B46" s="19"/>
      <c r="C46" s="7"/>
      <c r="D46" s="7"/>
      <c r="E46" s="7"/>
      <c r="F46" s="7"/>
      <c r="G46" s="7"/>
      <c r="H46" s="7"/>
      <c r="I46" s="13"/>
      <c r="J46" s="40"/>
      <c r="K46" s="64"/>
      <c r="L46" s="67"/>
      <c r="M46" s="27"/>
      <c r="N46" s="28"/>
      <c r="O46" s="28"/>
      <c r="P46" s="28"/>
      <c r="Q46" s="28"/>
      <c r="R46" s="29"/>
      <c r="S46" s="37"/>
      <c r="T46" s="40"/>
      <c r="U46" s="43"/>
      <c r="V46" s="46"/>
      <c r="W46" s="49"/>
      <c r="X46" s="27"/>
      <c r="Y46" s="28"/>
      <c r="Z46" s="28"/>
      <c r="AA46" s="28"/>
      <c r="AB46" s="28"/>
      <c r="AC46" s="29"/>
      <c r="AD46" s="37"/>
      <c r="AE46" s="40"/>
      <c r="AF46" s="43"/>
      <c r="AG46" s="46"/>
      <c r="AH46" s="49"/>
      <c r="AI46" s="7"/>
      <c r="AJ46" s="7"/>
      <c r="AK46" s="7"/>
      <c r="AL46" s="7"/>
      <c r="AM46" s="7"/>
      <c r="AN46" s="7"/>
      <c r="AO46" s="37"/>
      <c r="AP46" s="40"/>
      <c r="AQ46" s="43"/>
      <c r="AR46" s="46"/>
      <c r="AS46" s="49"/>
      <c r="AT46" s="7"/>
      <c r="AU46" s="7"/>
      <c r="AV46" s="7"/>
      <c r="AW46" s="7"/>
      <c r="AX46" s="7"/>
      <c r="AY46" s="7"/>
      <c r="AZ46" s="37"/>
      <c r="BA46" s="40"/>
      <c r="BB46" s="43"/>
      <c r="BC46" s="46"/>
      <c r="BD46" s="49"/>
      <c r="BE46" s="7"/>
      <c r="BF46" s="7"/>
      <c r="BG46" s="7"/>
      <c r="BH46" s="7"/>
      <c r="BI46" s="7"/>
      <c r="BJ46" s="7"/>
      <c r="BK46" s="37"/>
      <c r="BL46" s="40"/>
      <c r="BM46" s="43"/>
      <c r="BN46" s="46"/>
      <c r="BO46" s="49"/>
    </row>
    <row r="47" spans="1:67" ht="16.8" x14ac:dyDescent="0.3">
      <c r="A47" s="22"/>
      <c r="B47" s="19" t="s">
        <v>5</v>
      </c>
      <c r="C47" s="9" t="str">
        <f>LOOKUP(C44, {0,50,60,63,66,70,73,75,80,85,90}, {"F","D","C-","C","C+","B-","B","B+","A-","A","A+"})</f>
        <v>A-</v>
      </c>
      <c r="D47" s="9" t="str">
        <f>LOOKUP(D44, {0,50,60,63,66,70,73,75,80,85,90}, {"F","D","C-","C","C+","B-","B","B+","A-","A","A+"})</f>
        <v>B-</v>
      </c>
      <c r="E47" s="9" t="str">
        <f>LOOKUP(E44, {0,50,60,63,66,70,73,75,80,85,90}, {"F","D","C-","C","C+","B-","B","B+","A-","A","A+"})</f>
        <v>A</v>
      </c>
      <c r="F47" s="9" t="str">
        <f>LOOKUP(F44, {0,50,60,63,66,70,73,75,80,85,90}, {"F","D","C-","C","C+","B-","B","B+","A-","A","A+"})</f>
        <v>A</v>
      </c>
      <c r="G47" s="9" t="str">
        <f>LOOKUP(G44, {0,50,60,63,66,70,73,75,80,85,90}, {"F","D","C-","C","C+","B-","B","B+","A-","A","A+"})</f>
        <v>D</v>
      </c>
      <c r="H47" s="9" t="str">
        <f>LOOKUP(H44, {0,50,60,63,66,70,73,75,80,85,90}, {"F","D","C-","C","C+","B-","B","B+","A-","A","A+"})</f>
        <v>B-</v>
      </c>
      <c r="I47" s="13"/>
      <c r="J47" s="40"/>
      <c r="K47" s="64"/>
      <c r="L47" s="67"/>
      <c r="M47" s="9" t="str">
        <f>LOOKUP(M44, {0,50,60,63,66,70,73,75,80,85,90}, {"F","D","C-","C","C+","B-","B","B+","A-","A","A+"})</f>
        <v>C-</v>
      </c>
      <c r="N47" s="9" t="str">
        <f>LOOKUP(N44, {0,50,60,63,66,70,73,75,80,85,90}, {"F","D","C-","C","C+","B-","B","B+","A-","A","A+"})</f>
        <v>C-</v>
      </c>
      <c r="O47" s="9" t="str">
        <f>LOOKUP(O44, {0,50,60,63,66,70,73,75,80,85,90}, {"F","D","C-","C","C+","B-","B","B+","A-","A","A+"})</f>
        <v>C-</v>
      </c>
      <c r="P47" s="9" t="str">
        <f>LOOKUP(P44, {0,50,60,63,66,70,73,75,80,85,90}, {"F","D","C-","C","C+","B-","B","B+","A-","A","A+"})</f>
        <v>C-</v>
      </c>
      <c r="Q47" s="9" t="str">
        <f>LOOKUP(Q44, {0,50,60,63,66,70,73,75,80,85,90}, {"F","D","C-","C","C+","B-","B","B+","A-","A","A+"})</f>
        <v>C-</v>
      </c>
      <c r="R47" s="9" t="str">
        <f>LOOKUP(R44, {0,50,60,63,66,70,73,75,80,85,90}, {"F","D","C-","C","C+","B-","B","B+","A-","A","A+"})</f>
        <v>C-</v>
      </c>
      <c r="S47" s="37"/>
      <c r="T47" s="40"/>
      <c r="U47" s="43"/>
      <c r="V47" s="46"/>
      <c r="W47" s="49"/>
      <c r="X47" s="10" t="str">
        <f>LOOKUP(X44, {0,50,55,58,61,65,70,75,80,85}, {"F","D","C-","C","C+","B-","B","B+","A-","A+"})</f>
        <v>F</v>
      </c>
      <c r="Y47" s="9" t="str">
        <f>LOOKUP(Y44, {0,50,55,58,61,65,70,75,80,85}, {"F","D","C-","C","C+","B-","B","B+","A-","A+"})</f>
        <v>F</v>
      </c>
      <c r="Z47" s="9" t="str">
        <f>LOOKUP(Z44, {0,50,55,58,61,65,70,75,80,85}, {"F","D","C-","C","C+","B-","B","B+","A-","A+"})</f>
        <v>F</v>
      </c>
      <c r="AA47" s="9" t="str">
        <f>LOOKUP(AA44, {0,50,55,58,61,65,70,75,80,85}, {"F","D","C-","C","C+","B-","B","B+","A-","A+"})</f>
        <v>F</v>
      </c>
      <c r="AB47" s="9" t="str">
        <f>LOOKUP(AB44, {0,50,55,58,61,65,70,75,80,85}, {"F","D","C-","C","C+","B-","B","B+","A-","A+"})</f>
        <v>F</v>
      </c>
      <c r="AC47" s="29" t="str">
        <f>LOOKUP(AC44, {0,50,55,58,61,65,70,75,80,85}, {"F","D","C-","C","C+","B-","B","B+","A-","A+"})</f>
        <v>F</v>
      </c>
      <c r="AD47" s="37"/>
      <c r="AE47" s="40"/>
      <c r="AF47" s="43"/>
      <c r="AG47" s="46"/>
      <c r="AH47" s="49"/>
      <c r="AI47" s="9" t="str">
        <f>LOOKUP(AI44, {0,50,60,63,66,70,73,75,80,85,90}, {"F","D","C-","C","C+","B-","B","B+","A-","A","A+"})</f>
        <v>A-</v>
      </c>
      <c r="AJ47" s="9" t="str">
        <f>LOOKUP(AJ44, {0,50,60,63,66,70,73,75,80,85,90}, {"F","D","C-","C","C+","B-","B","B+","A-","A","A+"})</f>
        <v>B</v>
      </c>
      <c r="AK47" s="9" t="str">
        <f>LOOKUP(AK44, {0,50,60,63,66,70,73,75,80,85,90}, {"F","D","C-","C","C+","B-","B","B+","A-","A","A+"})</f>
        <v>C</v>
      </c>
      <c r="AL47" s="9" t="str">
        <f>LOOKUP(AL44, {0,50,60,63,66,70,73,75,80,85,90}, {"F","D","C-","C","C+","B-","B","B+","A-","A","A+"})</f>
        <v>A-</v>
      </c>
      <c r="AM47" s="9" t="str">
        <f>LOOKUP(AM44, {0,50,60,63,66,70,73,75,80,85,90}, {"F","D","C-","C","C+","B-","B","B+","A-","A","A+"})</f>
        <v>F</v>
      </c>
      <c r="AN47" s="9" t="str">
        <f>LOOKUP(AN44, {0,50,60,63,66,70,73,75,80,85,90}, {"F","D","C-","C","C+","B-","B","B+","A-","A","A+"})</f>
        <v>A-</v>
      </c>
      <c r="AO47" s="37"/>
      <c r="AP47" s="40"/>
      <c r="AQ47" s="43"/>
      <c r="AR47" s="46"/>
      <c r="AS47" s="49"/>
      <c r="AT47" s="9" t="str">
        <f>LOOKUP(AT44, {0,50,60,63,66,70,73,75,80,85,90}, {"F","D","C-","C","C+","B-","B","B+","A-","A","A+"})</f>
        <v>B-</v>
      </c>
      <c r="AU47" s="9" t="str">
        <f>LOOKUP(AU44, {0,50,60,63,66,70,73,75,80,85,90}, {"F","D","C-","C","C+","B-","B","B+","A-","A","A+"})</f>
        <v>C-</v>
      </c>
      <c r="AV47" s="9" t="str">
        <f>LOOKUP(AV44, {0,50,60,63,66,70,73,75,80,85,90}, {"F","D","C-","C","C+","B-","B","B+","A-","A","A+"})</f>
        <v>B-</v>
      </c>
      <c r="AW47" s="9" t="str">
        <f>LOOKUP(AW44, {0,50,60,63,66,70,73,75,80,85,90}, {"F","D","C-","C","C+","B-","B","B+","A-","A","A+"})</f>
        <v>F</v>
      </c>
      <c r="AX47" s="9" t="str">
        <f>LOOKUP(AX44, {0,50,60,63,66,70,73,75,80,85,90}, {"F","D","C-","C","C+","B-","B","B+","A-","A","A+"})</f>
        <v>F</v>
      </c>
      <c r="AY47" s="9" t="str">
        <f>LOOKUP(AY44, {0,50,60,63,66,70,73,75,80,85,90}, {"F","D","C-","C","C+","B-","B","B+","A-","A","A+"})</f>
        <v>C+</v>
      </c>
      <c r="AZ47" s="37"/>
      <c r="BA47" s="40"/>
      <c r="BB47" s="43"/>
      <c r="BC47" s="46"/>
      <c r="BD47" s="49"/>
      <c r="BE47" s="9" t="str">
        <f>LOOKUP(BE44, {0,50,60,63,66,70,73,75,80,85,90}, {"F","D","C-","C","C+","B-","B","B+","A-","A","A+"})</f>
        <v>C-</v>
      </c>
      <c r="BF47" s="9" t="str">
        <f>LOOKUP(BF44, {0,50,60,63,66,70,73,75,80,85,90}, {"F","D","C-","C","C+","B-","B","B+","A-","A","A+"})</f>
        <v>B</v>
      </c>
      <c r="BG47" s="9" t="str">
        <f>LOOKUP(BG44, {0,50,60,63,66,70,73,75,80,85,90}, {"F","D","C-","C","C+","B-","B","B+","A-","A","A+"})</f>
        <v>D</v>
      </c>
      <c r="BH47" s="9" t="str">
        <f>LOOKUP(BH44, {0,50,60,63,66,70,73,75,80,85,90}, {"F","D","C-","C","C+","B-","B","B+","A-","A","A+"})</f>
        <v>B-</v>
      </c>
      <c r="BI47" s="9" t="str">
        <f>LOOKUP(BI44, {0,50,60,63,66,70,73,75,80,85,90}, {"F","D","C-","C","C+","B-","B","B+","A-","A","A+"})</f>
        <v>C+</v>
      </c>
      <c r="BJ47" s="9" t="str">
        <f>LOOKUP(BJ44, {0,50,60,63,66,70,73,75,80,85,90}, {"F","D","C-","C","C+","B-","B","B+","A-","A","A+"})</f>
        <v>B-</v>
      </c>
      <c r="BK47" s="37"/>
      <c r="BL47" s="40"/>
      <c r="BM47" s="43"/>
      <c r="BN47" s="46"/>
      <c r="BO47" s="49"/>
    </row>
    <row r="48" spans="1:67" ht="17.399999999999999" thickBot="1" x14ac:dyDescent="0.35">
      <c r="A48" s="23"/>
      <c r="B48" s="20" t="s">
        <v>6</v>
      </c>
      <c r="C48" s="12" t="str">
        <f>LOOKUP(C44,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48" s="12" t="str">
        <f>LOOKUP(D44,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E48" s="12" t="str">
        <f>LOOKUP(E44,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48" s="12" t="str">
        <f>LOOKUP(F44,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48" s="12" t="str">
        <f>LOOKUP(G44,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H48" s="12" t="str">
        <f>LOOKUP(H44,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I48" s="14"/>
      <c r="J48" s="41"/>
      <c r="K48" s="65"/>
      <c r="L48" s="68"/>
      <c r="M48" s="12" t="str">
        <f>LOOKUP(M44,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48" s="12" t="str">
        <f>LOOKUP(N44,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48" s="12" t="str">
        <f>LOOKUP(O44,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48" s="12" t="str">
        <f>LOOKUP(P44,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48" s="12" t="str">
        <f>LOOKUP(Q44,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48" s="12" t="str">
        <f>LOOKUP(R44,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48" s="38"/>
      <c r="T48" s="41"/>
      <c r="U48" s="44"/>
      <c r="V48" s="46"/>
      <c r="W48" s="50"/>
      <c r="X48" s="11" t="str">
        <f>LOOKUP(X44,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48" s="12" t="str">
        <f>LOOKUP(Y44,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48" s="12" t="str">
        <f>LOOKUP(Z44,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48" s="12" t="str">
        <f>LOOKUP(AA44,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48" s="12" t="str">
        <f>LOOKUP(AB44,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48" s="30" t="str">
        <f>LOOKUP(AC44,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48" s="38"/>
      <c r="AE48" s="41"/>
      <c r="AF48" s="44"/>
      <c r="AG48" s="47"/>
      <c r="AH48" s="50"/>
      <c r="AI48" s="12" t="str">
        <f>LOOKUP(AI44,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48" s="12" t="str">
        <f>LOOKUP(AJ44,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K48" s="12" t="str">
        <f>LOOKUP(AK44,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L48" s="12" t="str">
        <f>LOOKUP(AL44,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48" s="12" t="str">
        <f>LOOKUP(AM44,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48" s="12" t="str">
        <f>LOOKUP(AN44,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48" s="38"/>
      <c r="AP48" s="41"/>
      <c r="AQ48" s="44"/>
      <c r="AR48" s="47"/>
      <c r="AS48" s="50"/>
      <c r="AT48" s="12" t="str">
        <f>LOOKUP(AT44,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U48" s="12" t="str">
        <f>LOOKUP(AU44,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V48" s="12" t="str">
        <f>LOOKUP(AV44,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W48" s="12" t="str">
        <f>LOOKUP(AW44,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48" s="12" t="str">
        <f>LOOKUP(AX44,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48" s="12" t="str">
        <f>LOOKUP(AY44,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Z48" s="38"/>
      <c r="BA48" s="41"/>
      <c r="BB48" s="44"/>
      <c r="BC48" s="47"/>
      <c r="BD48" s="50"/>
      <c r="BE48" s="12" t="str">
        <f>LOOKUP(BE44,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F48" s="12" t="str">
        <f>LOOKUP(BF44,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G48" s="12" t="str">
        <f>LOOKUP(BG44,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BH48" s="12" t="str">
        <f>LOOKUP(BH44,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I48" s="12" t="str">
        <f>LOOKUP(BI44,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BJ48" s="12" t="str">
        <f>LOOKUP(BJ44,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BK48" s="38"/>
      <c r="BL48" s="41"/>
      <c r="BM48" s="44"/>
      <c r="BN48" s="47"/>
      <c r="BO48" s="50"/>
    </row>
    <row r="49" spans="1:67" ht="16.8" x14ac:dyDescent="0.3">
      <c r="A49" s="21">
        <v>8</v>
      </c>
      <c r="B49" s="17" t="s">
        <v>11</v>
      </c>
      <c r="C49" s="24">
        <v>3</v>
      </c>
      <c r="D49" s="7">
        <v>3</v>
      </c>
      <c r="E49" s="7">
        <v>3</v>
      </c>
      <c r="F49" s="7">
        <v>3</v>
      </c>
      <c r="G49" s="7">
        <v>3</v>
      </c>
      <c r="H49" s="7">
        <v>2</v>
      </c>
      <c r="I49" s="16">
        <f>SUM(C49:H49)</f>
        <v>17</v>
      </c>
      <c r="J49" s="39">
        <f>I50*100/600</f>
        <v>68.333333333333329</v>
      </c>
      <c r="K49" s="63">
        <f>(C49*C54+D49*D54+E49*E54+F49*F54+G49*G54+H49*H54)/(C49+D49+E49+F49+G49+H49)</f>
        <v>2.8529411764705883</v>
      </c>
      <c r="L49" s="66" t="str">
        <f>LOOKUP(K49,{0,1},{"Dropped Out"," Promoted"})</f>
        <v xml:space="preserve"> Promoted</v>
      </c>
      <c r="M49" s="24">
        <v>3</v>
      </c>
      <c r="N49" s="25">
        <v>2</v>
      </c>
      <c r="O49" s="25">
        <v>3</v>
      </c>
      <c r="P49" s="25">
        <v>3</v>
      </c>
      <c r="Q49" s="25">
        <v>3</v>
      </c>
      <c r="R49" s="26">
        <v>3</v>
      </c>
      <c r="S49" s="36">
        <f>SUM(M50,N50,O50,,P50,Q50,R50)</f>
        <v>360</v>
      </c>
      <c r="T49" s="39">
        <f>AVERAGE(M50,N50,O50,P50,Q50,R50)</f>
        <v>60</v>
      </c>
      <c r="U49" s="42">
        <f>(M49*M54+N49*N54+O49*O54+P49*P54+Q49*Q54+R49*R54)/(M49+N49+O49+P49+Q49+R49)</f>
        <v>2</v>
      </c>
      <c r="V49" s="45" t="e">
        <f>(C49*C54+D49*D54+E49*E54+F49*F54+H49*H54+#REF!*#REF!+M49*M54+N49*N54+O49*O54+P49*P54+Q49*Q54+R49*R54)/(C49+D49+E49+F49+H49+#REF!+M49+N49+O49+P49+Q49+R49)</f>
        <v>#REF!</v>
      </c>
      <c r="W49" s="48" t="e">
        <f>LOOKUP(V49,{0,1.5,2},{"Dropped Out","Probation","Promoted"})</f>
        <v>#REF!</v>
      </c>
      <c r="X49" s="24">
        <v>3</v>
      </c>
      <c r="Y49" s="25">
        <v>2</v>
      </c>
      <c r="Z49" s="25">
        <v>3</v>
      </c>
      <c r="AA49" s="25">
        <v>3</v>
      </c>
      <c r="AB49" s="25">
        <v>3</v>
      </c>
      <c r="AC49" s="26">
        <v>3</v>
      </c>
      <c r="AD49" s="36">
        <f>SUM(X50,Y50,Z50,,AA50,AB50,AC50)</f>
        <v>0</v>
      </c>
      <c r="AE49" s="39" t="e">
        <f>AVERAGE(X50,Y50,Z50,AA50,AB50,AC50)</f>
        <v>#DIV/0!</v>
      </c>
      <c r="AF49" s="42">
        <f>(X49*X54+Y49*Y54+Z49*Z54+AA49*AA54+AB49*AB54+AC49*AC54)/(X49+Y49+Z49+AA49+AB49+AC49)</f>
        <v>0</v>
      </c>
      <c r="AG49" s="45">
        <f>(N49*N54+O49*O54+P49*P54+Q49*Q54+R49*R54+S49*S54+X49*X54+Y49*Y54+Z49*Z54+AA49*AA54+AB49*AB54+AC49*AC54)/(N49+O49+P49+Q49+R49+S49+X49+Y49+Z49+AA49+AB49+AC49)</f>
        <v>7.1611253196930943E-2</v>
      </c>
      <c r="AH49" s="48" t="str">
        <f>LOOKUP(AG49,{0,1.5,2},{"Dropped Out","Probation","Promoted"})</f>
        <v>Dropped Out</v>
      </c>
      <c r="AI49" s="24">
        <v>3</v>
      </c>
      <c r="AJ49" s="25">
        <v>3</v>
      </c>
      <c r="AK49" s="25">
        <v>3</v>
      </c>
      <c r="AL49" s="25">
        <v>3</v>
      </c>
      <c r="AM49" s="25">
        <v>3</v>
      </c>
      <c r="AN49" s="26">
        <v>2</v>
      </c>
      <c r="AO49" s="36">
        <f>SUM(AI50,AJ50,AK50,,AL50,AM50,AN50)</f>
        <v>417</v>
      </c>
      <c r="AP49" s="39">
        <f>AO49*100/600</f>
        <v>69.5</v>
      </c>
      <c r="AQ49" s="42">
        <f>(AI49*AI54+AJ49*AJ54+AK49*AK54+AL49*AL54+AM49*AM54+AN49*AN54)/(AI49+AJ49+AK49+AL49+AM49+AN49)</f>
        <v>2.7117647058823531</v>
      </c>
      <c r="AR49" s="45">
        <f>(C49*C54+D49*D54+E49*E54+F49*F54+H49*H54+G49*G54++AI49*AI54+AJ49*AJ54+AK49*AK54+AL49*AL54+AM49*AM54+AN49*AN54)/(C49+D49+E49+F49+H49+G49+AI49+AJ49+AK49+AL49+AM49+AN49)</f>
        <v>2.7823529411764705</v>
      </c>
      <c r="AS49" s="48" t="str">
        <f>LOOKUP(AR49,{0,1.5},{"Dropped Out","Promoted"})</f>
        <v>Promoted</v>
      </c>
      <c r="AT49" s="24">
        <v>3</v>
      </c>
      <c r="AU49" s="25">
        <v>3</v>
      </c>
      <c r="AV49" s="25">
        <v>3</v>
      </c>
      <c r="AW49" s="25">
        <v>3</v>
      </c>
      <c r="AX49" s="25">
        <v>3</v>
      </c>
      <c r="AY49" s="26">
        <v>3</v>
      </c>
      <c r="AZ49" s="36">
        <f>SUM(AT50,AU50,AV50,,AW50,AX50,AY50)</f>
        <v>416</v>
      </c>
      <c r="BA49" s="39">
        <f>AZ49*100/600</f>
        <v>69.333333333333329</v>
      </c>
      <c r="BB49" s="42">
        <f>(AT49*AT54+AU49*AU54+AV49*AV54+AW49*AW54+AX49*AX54+AY49*AY54)/(AT49+AU49+AV49+AW49+AX49+AY49)</f>
        <v>2.8499999999999996</v>
      </c>
      <c r="BC49" s="45">
        <f>(C49*C54+D49*D54+E49*E54+F49*F54+H49*H54+G49*G54+AI49*AI54+AJ49*AJ54+AK49*AK54+AL49*AL54+AM49*AM54+AN49*AN54+AT49*AT54+AU49*AU54+AV49*AV54+AW49*AW54+AX49*AX54+AY49*AY54)/(C49+D49+E49+F49+H49+G49+AI49+AJ49+AK49+AL49+AM49+AN49+AT49+AU49+AV49+AW49+AX49+AY49)</f>
        <v>2.8057692307692301</v>
      </c>
      <c r="BD49" s="48" t="str">
        <f>LOOKUP(BC49,{0,1.75},{"Dropped Out","Promoted"})</f>
        <v>Promoted</v>
      </c>
      <c r="BE49" s="24">
        <v>3</v>
      </c>
      <c r="BF49" s="25">
        <v>3</v>
      </c>
      <c r="BG49" s="25">
        <v>3</v>
      </c>
      <c r="BH49" s="25">
        <v>3</v>
      </c>
      <c r="BI49" s="25">
        <v>3</v>
      </c>
      <c r="BJ49" s="26">
        <v>3</v>
      </c>
      <c r="BK49" s="36">
        <f>SUM(BE50,BF50,BG50,,BH50,BI50,BJ50)</f>
        <v>444</v>
      </c>
      <c r="BL49" s="39">
        <f>BK49*100/600</f>
        <v>74</v>
      </c>
      <c r="BM49" s="42">
        <f>(BE49*BE54+BF49*BF54+BG49*BG54+BH49*BH54+BI49*BI54+BJ49*BJ54)/(BE49+BF49+BG49+BH49+BI49+BJ49)</f>
        <v>3.3666666666666663</v>
      </c>
      <c r="BN49" s="45">
        <f>(C49*C54+D49*D54+E49*E54+F49*F54+H49*H54+G49*G54+AI49*AI54+AJ49*AJ54+AK49*AK54+AL49*AL54+AM49*AM54+AN49*AN54+AT49*AT54+AU49*AU54+AV49*AV54+AW49*AW54+AX49*AX54+AY49*AY54+BE49*BE54+BF49*BF54+BG49*BG54+BH49*BH54+BI49*BI54+BJ49*BJ54)/(C49+D49+E49+F49+H49+G49+AI49+AJ49+AK49+AL49+AM49+AN49+AT49+AU49+AV49+AW49+AX49+AY49+BE49+BF49+BG49+BH49+BI49+BJ49)</f>
        <v>2.95</v>
      </c>
      <c r="BO49" s="48" t="str">
        <f>LOOKUP(BN49,{0,2},{"Dropped Out","Promoted"})</f>
        <v>Promoted</v>
      </c>
    </row>
    <row r="50" spans="1:67" ht="16.8" x14ac:dyDescent="0.3">
      <c r="A50" s="22" t="s">
        <v>54</v>
      </c>
      <c r="B50" s="18" t="s">
        <v>12</v>
      </c>
      <c r="C50" s="7">
        <v>67</v>
      </c>
      <c r="D50" s="7">
        <v>73</v>
      </c>
      <c r="E50" s="7">
        <v>74</v>
      </c>
      <c r="F50" s="7">
        <v>77</v>
      </c>
      <c r="G50" s="7">
        <v>54</v>
      </c>
      <c r="H50" s="7">
        <v>65</v>
      </c>
      <c r="I50" s="35">
        <f>SUM(C50:H50)</f>
        <v>410</v>
      </c>
      <c r="J50" s="40"/>
      <c r="K50" s="64"/>
      <c r="L50" s="67"/>
      <c r="M50" s="27">
        <v>60</v>
      </c>
      <c r="N50" s="28">
        <v>60</v>
      </c>
      <c r="O50" s="28">
        <v>60</v>
      </c>
      <c r="P50" s="28">
        <v>60</v>
      </c>
      <c r="Q50" s="28">
        <v>60</v>
      </c>
      <c r="R50" s="29">
        <v>60</v>
      </c>
      <c r="S50" s="37"/>
      <c r="T50" s="40"/>
      <c r="U50" s="43"/>
      <c r="V50" s="46"/>
      <c r="W50" s="49"/>
      <c r="X50" s="27"/>
      <c r="Y50" s="28"/>
      <c r="Z50" s="28"/>
      <c r="AA50" s="28"/>
      <c r="AB50" s="28"/>
      <c r="AC50" s="29"/>
      <c r="AD50" s="37"/>
      <c r="AE50" s="40"/>
      <c r="AF50" s="43"/>
      <c r="AG50" s="46"/>
      <c r="AH50" s="49"/>
      <c r="AI50" s="7">
        <v>68</v>
      </c>
      <c r="AJ50" s="7">
        <v>53</v>
      </c>
      <c r="AK50" s="7">
        <v>71</v>
      </c>
      <c r="AL50" s="7">
        <v>70</v>
      </c>
      <c r="AM50" s="7">
        <v>65</v>
      </c>
      <c r="AN50" s="7">
        <v>90</v>
      </c>
      <c r="AO50" s="37"/>
      <c r="AP50" s="40"/>
      <c r="AQ50" s="43"/>
      <c r="AR50" s="46"/>
      <c r="AS50" s="49"/>
      <c r="AT50" s="7">
        <v>74</v>
      </c>
      <c r="AU50" s="7">
        <v>70</v>
      </c>
      <c r="AV50" s="7">
        <v>60</v>
      </c>
      <c r="AW50" s="7">
        <v>63</v>
      </c>
      <c r="AX50" s="7">
        <v>85</v>
      </c>
      <c r="AY50" s="7">
        <v>64</v>
      </c>
      <c r="AZ50" s="37"/>
      <c r="BA50" s="40"/>
      <c r="BB50" s="43"/>
      <c r="BC50" s="46"/>
      <c r="BD50" s="49"/>
      <c r="BE50" s="7">
        <v>70</v>
      </c>
      <c r="BF50" s="7">
        <v>82</v>
      </c>
      <c r="BG50" s="7">
        <v>70</v>
      </c>
      <c r="BH50" s="7">
        <v>76</v>
      </c>
      <c r="BI50" s="7">
        <v>76</v>
      </c>
      <c r="BJ50" s="7">
        <v>70</v>
      </c>
      <c r="BK50" s="37"/>
      <c r="BL50" s="40"/>
      <c r="BM50" s="43"/>
      <c r="BN50" s="46"/>
      <c r="BO50" s="49"/>
    </row>
    <row r="51" spans="1:67" ht="16.8" x14ac:dyDescent="0.3">
      <c r="A51" s="22" t="s">
        <v>55</v>
      </c>
      <c r="B51" s="18"/>
      <c r="C51" s="7"/>
      <c r="D51" s="7"/>
      <c r="E51" s="7"/>
      <c r="F51" s="7"/>
      <c r="G51" s="7"/>
      <c r="H51" s="7"/>
      <c r="I51" s="13"/>
      <c r="J51" s="40"/>
      <c r="K51" s="64"/>
      <c r="L51" s="67"/>
      <c r="M51" s="27"/>
      <c r="N51" s="28"/>
      <c r="O51" s="28"/>
      <c r="P51" s="28"/>
      <c r="Q51" s="28"/>
      <c r="R51" s="29"/>
      <c r="S51" s="37"/>
      <c r="T51" s="40"/>
      <c r="U51" s="43"/>
      <c r="V51" s="46"/>
      <c r="W51" s="49"/>
      <c r="X51" s="69" t="s">
        <v>18</v>
      </c>
      <c r="Y51" s="70"/>
      <c r="Z51" s="70"/>
      <c r="AA51" s="70"/>
      <c r="AB51" s="70"/>
      <c r="AC51" s="71"/>
      <c r="AD51" s="37"/>
      <c r="AE51" s="40"/>
      <c r="AF51" s="43"/>
      <c r="AG51" s="46"/>
      <c r="AH51" s="49"/>
      <c r="AI51" s="7"/>
      <c r="AJ51" s="7"/>
      <c r="AK51" s="7"/>
      <c r="AL51" s="7"/>
      <c r="AM51" s="7"/>
      <c r="AN51" s="7"/>
      <c r="AO51" s="37"/>
      <c r="AP51" s="40"/>
      <c r="AQ51" s="43"/>
      <c r="AR51" s="46"/>
      <c r="AS51" s="49"/>
      <c r="AT51" s="7"/>
      <c r="AU51" s="7"/>
      <c r="AV51" s="7"/>
      <c r="AW51" s="7"/>
      <c r="AX51" s="7"/>
      <c r="AY51" s="7"/>
      <c r="AZ51" s="37"/>
      <c r="BA51" s="40"/>
      <c r="BB51" s="43"/>
      <c r="BC51" s="46"/>
      <c r="BD51" s="49"/>
      <c r="BE51" s="7"/>
      <c r="BF51" s="7"/>
      <c r="BG51" s="7"/>
      <c r="BH51" s="7"/>
      <c r="BI51" s="7"/>
      <c r="BJ51" s="7"/>
      <c r="BK51" s="37"/>
      <c r="BL51" s="40"/>
      <c r="BM51" s="43"/>
      <c r="BN51" s="46"/>
      <c r="BO51" s="49"/>
    </row>
    <row r="52" spans="1:67" ht="16.8" x14ac:dyDescent="0.3">
      <c r="A52" s="22" t="s">
        <v>56</v>
      </c>
      <c r="B52" s="19"/>
      <c r="C52" s="7"/>
      <c r="D52" s="7"/>
      <c r="E52" s="7"/>
      <c r="F52" s="7"/>
      <c r="G52" s="7"/>
      <c r="H52" s="7"/>
      <c r="I52" s="13"/>
      <c r="J52" s="40"/>
      <c r="K52" s="64"/>
      <c r="L52" s="67"/>
      <c r="M52" s="27"/>
      <c r="N52" s="28"/>
      <c r="O52" s="28"/>
      <c r="P52" s="28"/>
      <c r="Q52" s="28"/>
      <c r="R52" s="29"/>
      <c r="S52" s="37"/>
      <c r="T52" s="40"/>
      <c r="U52" s="43"/>
      <c r="V52" s="46"/>
      <c r="W52" s="49"/>
      <c r="X52" s="27"/>
      <c r="Y52" s="28"/>
      <c r="Z52" s="28"/>
      <c r="AA52" s="28"/>
      <c r="AB52" s="28"/>
      <c r="AC52" s="29"/>
      <c r="AD52" s="37"/>
      <c r="AE52" s="40"/>
      <c r="AF52" s="43"/>
      <c r="AG52" s="46"/>
      <c r="AH52" s="49"/>
      <c r="AI52" s="7"/>
      <c r="AJ52" s="7"/>
      <c r="AK52" s="7"/>
      <c r="AL52" s="7"/>
      <c r="AM52" s="7"/>
      <c r="AN52" s="7"/>
      <c r="AO52" s="37"/>
      <c r="AP52" s="40"/>
      <c r="AQ52" s="43"/>
      <c r="AR52" s="46"/>
      <c r="AS52" s="49"/>
      <c r="AT52" s="7"/>
      <c r="AU52" s="7"/>
      <c r="AV52" s="7"/>
      <c r="AW52" s="7"/>
      <c r="AX52" s="7"/>
      <c r="AY52" s="7"/>
      <c r="AZ52" s="37"/>
      <c r="BA52" s="40"/>
      <c r="BB52" s="43"/>
      <c r="BC52" s="46"/>
      <c r="BD52" s="49"/>
      <c r="BE52" s="7"/>
      <c r="BF52" s="7"/>
      <c r="BG52" s="7"/>
      <c r="BH52" s="7"/>
      <c r="BI52" s="7"/>
      <c r="BJ52" s="7"/>
      <c r="BK52" s="37"/>
      <c r="BL52" s="40"/>
      <c r="BM52" s="43"/>
      <c r="BN52" s="46"/>
      <c r="BO52" s="49"/>
    </row>
    <row r="53" spans="1:67" ht="16.8" x14ac:dyDescent="0.3">
      <c r="A53" s="22"/>
      <c r="B53" s="19" t="s">
        <v>5</v>
      </c>
      <c r="C53" s="9" t="str">
        <f>LOOKUP(C50, {0,50,60,63,66,70,73,75,80,85,90}, {"F","D","C-","C","C+","B-","B","B+","A-","A","A+"})</f>
        <v>C+</v>
      </c>
      <c r="D53" s="9" t="str">
        <f>LOOKUP(D50, {0,50,60,63,66,70,73,75,80,85,90}, {"F","D","C-","C","C+","B-","B","B+","A-","A","A+"})</f>
        <v>B</v>
      </c>
      <c r="E53" s="9" t="str">
        <f>LOOKUP(E50, {0,50,60,63,66,70,73,75,80,85,90}, {"F","D","C-","C","C+","B-","B","B+","A-","A","A+"})</f>
        <v>B</v>
      </c>
      <c r="F53" s="9" t="str">
        <f>LOOKUP(F50, {0,50,60,63,66,70,73,75,80,85,90}, {"F","D","C-","C","C+","B-","B","B+","A-","A","A+"})</f>
        <v>B+</v>
      </c>
      <c r="G53" s="9" t="str">
        <f>LOOKUP(G50, {0,50,60,63,66,70,73,75,80,85,90}, {"F","D","C-","C","C+","B-","B","B+","A-","A","A+"})</f>
        <v>D</v>
      </c>
      <c r="H53" s="9" t="str">
        <f>LOOKUP(H50, {0,50,60,63,66,70,73,75,80,85,90}, {"F","D","C-","C","C+","B-","B","B+","A-","A","A+"})</f>
        <v>C</v>
      </c>
      <c r="I53" s="13"/>
      <c r="J53" s="40"/>
      <c r="K53" s="64"/>
      <c r="L53" s="67"/>
      <c r="M53" s="9" t="str">
        <f>LOOKUP(M50, {0,50,60,63,66,70,73,75,80,85,90}, {"F","D","C-","C","C+","B-","B","B+","A-","A","A+"})</f>
        <v>C-</v>
      </c>
      <c r="N53" s="9" t="str">
        <f>LOOKUP(N50, {0,50,60,63,66,70,73,75,80,85,90}, {"F","D","C-","C","C+","B-","B","B+","A-","A","A+"})</f>
        <v>C-</v>
      </c>
      <c r="O53" s="9" t="str">
        <f>LOOKUP(O50, {0,50,60,63,66,70,73,75,80,85,90}, {"F","D","C-","C","C+","B-","B","B+","A-","A","A+"})</f>
        <v>C-</v>
      </c>
      <c r="P53" s="9" t="str">
        <f>LOOKUP(P50, {0,50,60,63,66,70,73,75,80,85,90}, {"F","D","C-","C","C+","B-","B","B+","A-","A","A+"})</f>
        <v>C-</v>
      </c>
      <c r="Q53" s="9" t="str">
        <f>LOOKUP(Q50, {0,50,60,63,66,70,73,75,80,85,90}, {"F","D","C-","C","C+","B-","B","B+","A-","A","A+"})</f>
        <v>C-</v>
      </c>
      <c r="R53" s="9" t="str">
        <f>LOOKUP(R50, {0,50,60,63,66,70,73,75,80,85,90}, {"F","D","C-","C","C+","B-","B","B+","A-","A","A+"})</f>
        <v>C-</v>
      </c>
      <c r="S53" s="37"/>
      <c r="T53" s="40"/>
      <c r="U53" s="43"/>
      <c r="V53" s="46"/>
      <c r="W53" s="49"/>
      <c r="X53" s="10" t="str">
        <f>LOOKUP(X50, {0,50,55,58,61,65,70,75,80,85}, {"F","D","C-","C","C+","B-","B","B+","A-","A+"})</f>
        <v>F</v>
      </c>
      <c r="Y53" s="9" t="str">
        <f>LOOKUP(Y50, {0,50,55,58,61,65,70,75,80,85}, {"F","D","C-","C","C+","B-","B","B+","A-","A+"})</f>
        <v>F</v>
      </c>
      <c r="Z53" s="9" t="str">
        <f>LOOKUP(Z50, {0,50,55,58,61,65,70,75,80,85}, {"F","D","C-","C","C+","B-","B","B+","A-","A+"})</f>
        <v>F</v>
      </c>
      <c r="AA53" s="9" t="str">
        <f>LOOKUP(AA50, {0,50,55,58,61,65,70,75,80,85}, {"F","D","C-","C","C+","B-","B","B+","A-","A+"})</f>
        <v>F</v>
      </c>
      <c r="AB53" s="9" t="str">
        <f>LOOKUP(AB50, {0,50,55,58,61,65,70,75,80,85}, {"F","D","C-","C","C+","B-","B","B+","A-","A+"})</f>
        <v>F</v>
      </c>
      <c r="AC53" s="29" t="str">
        <f>LOOKUP(AC50, {0,50,55,58,61,65,70,75,80,85}, {"F","D","C-","C","C+","B-","B","B+","A-","A+"})</f>
        <v>F</v>
      </c>
      <c r="AD53" s="37"/>
      <c r="AE53" s="40"/>
      <c r="AF53" s="43"/>
      <c r="AG53" s="46"/>
      <c r="AH53" s="49"/>
      <c r="AI53" s="9" t="str">
        <f>LOOKUP(AI50, {0,50,60,63,66,70,73,75,80,85,90}, {"F","D","C-","C","C+","B-","B","B+","A-","A","A+"})</f>
        <v>C+</v>
      </c>
      <c r="AJ53" s="9" t="str">
        <f>LOOKUP(AJ50, {0,50,60,63,66,70,73,75,80,85,90}, {"F","D","C-","C","C+","B-","B","B+","A-","A","A+"})</f>
        <v>D</v>
      </c>
      <c r="AK53" s="9" t="str">
        <f>LOOKUP(AK50, {0,50,60,63,66,70,73,75,80,85,90}, {"F","D","C-","C","C+","B-","B","B+","A-","A","A+"})</f>
        <v>B-</v>
      </c>
      <c r="AL53" s="9" t="str">
        <f>LOOKUP(AL50, {0,50,60,63,66,70,73,75,80,85,90}, {"F","D","C-","C","C+","B-","B","B+","A-","A","A+"})</f>
        <v>B-</v>
      </c>
      <c r="AM53" s="9" t="str">
        <f>LOOKUP(AM50, {0,50,60,63,66,70,73,75,80,85,90}, {"F","D","C-","C","C+","B-","B","B+","A-","A","A+"})</f>
        <v>C</v>
      </c>
      <c r="AN53" s="9" t="str">
        <f>LOOKUP(AN50, {0,50,60,63,66,70,73,75,80,85,90}, {"F","D","C-","C","C+","B-","B","B+","A-","A","A+"})</f>
        <v>A+</v>
      </c>
      <c r="AO53" s="37"/>
      <c r="AP53" s="40"/>
      <c r="AQ53" s="43"/>
      <c r="AR53" s="46"/>
      <c r="AS53" s="49"/>
      <c r="AT53" s="9" t="str">
        <f>LOOKUP(AT50, {0,50,60,63,66,70,73,75,80,85,90}, {"F","D","C-","C","C+","B-","B","B+","A-","A","A+"})</f>
        <v>B</v>
      </c>
      <c r="AU53" s="9" t="str">
        <f>LOOKUP(AU50, {0,50,60,63,66,70,73,75,80,85,90}, {"F","D","C-","C","C+","B-","B","B+","A-","A","A+"})</f>
        <v>B-</v>
      </c>
      <c r="AV53" s="9" t="str">
        <f>LOOKUP(AV50, {0,50,60,63,66,70,73,75,80,85,90}, {"F","D","C-","C","C+","B-","B","B+","A-","A","A+"})</f>
        <v>C-</v>
      </c>
      <c r="AW53" s="9" t="str">
        <f>LOOKUP(AW50, {0,50,60,63,66,70,73,75,80,85,90}, {"F","D","C-","C","C+","B-","B","B+","A-","A","A+"})</f>
        <v>C</v>
      </c>
      <c r="AX53" s="9" t="str">
        <f>LOOKUP(AX50, {0,50,60,63,66,70,73,75,80,85,90}, {"F","D","C-","C","C+","B-","B","B+","A-","A","A+"})</f>
        <v>A</v>
      </c>
      <c r="AY53" s="9" t="str">
        <f>LOOKUP(AY50, {0,50,60,63,66,70,73,75,80,85,90}, {"F","D","C-","C","C+","B-","B","B+","A-","A","A+"})</f>
        <v>C</v>
      </c>
      <c r="AZ53" s="37"/>
      <c r="BA53" s="40"/>
      <c r="BB53" s="43"/>
      <c r="BC53" s="46"/>
      <c r="BD53" s="49"/>
      <c r="BE53" s="9" t="str">
        <f>LOOKUP(BE50, {0,50,60,63,66,70,73,75,80,85,90}, {"F","D","C-","C","C+","B-","B","B+","A-","A","A+"})</f>
        <v>B-</v>
      </c>
      <c r="BF53" s="9" t="str">
        <f>LOOKUP(BF50, {0,50,60,63,66,70,73,75,80,85,90}, {"F","D","C-","C","C+","B-","B","B+","A-","A","A+"})</f>
        <v>A-</v>
      </c>
      <c r="BG53" s="9" t="str">
        <f>LOOKUP(BG50, {0,50,60,63,66,70,73,75,80,85,90}, {"F","D","C-","C","C+","B-","B","B+","A-","A","A+"})</f>
        <v>B-</v>
      </c>
      <c r="BH53" s="9" t="str">
        <f>LOOKUP(BH50, {0,50,60,63,66,70,73,75,80,85,90}, {"F","D","C-","C","C+","B-","B","B+","A-","A","A+"})</f>
        <v>B+</v>
      </c>
      <c r="BI53" s="9" t="str">
        <f>LOOKUP(BI50, {0,50,60,63,66,70,73,75,80,85,90}, {"F","D","C-","C","C+","B-","B","B+","A-","A","A+"})</f>
        <v>B+</v>
      </c>
      <c r="BJ53" s="9" t="str">
        <f>LOOKUP(BJ50, {0,50,60,63,66,70,73,75,80,85,90}, {"F","D","C-","C","C+","B-","B","B+","A-","A","A+"})</f>
        <v>B-</v>
      </c>
      <c r="BK53" s="37"/>
      <c r="BL53" s="40"/>
      <c r="BM53" s="43"/>
      <c r="BN53" s="46"/>
      <c r="BO53" s="49"/>
    </row>
    <row r="54" spans="1:67" ht="17.399999999999999" thickBot="1" x14ac:dyDescent="0.35">
      <c r="A54" s="23"/>
      <c r="B54" s="20" t="s">
        <v>6</v>
      </c>
      <c r="C54" s="12" t="str">
        <f>LOOKUP(C50,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D54" s="12" t="str">
        <f>LOOKUP(D50,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E54" s="12" t="str">
        <f>LOOKUP(E50,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F54" s="12" t="str">
        <f>LOOKUP(F50,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G54" s="12" t="str">
        <f>LOOKUP(G50,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H54" s="12" t="str">
        <f>LOOKUP(H50,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I54" s="14"/>
      <c r="J54" s="41"/>
      <c r="K54" s="65"/>
      <c r="L54" s="68"/>
      <c r="M54" s="12" t="str">
        <f>LOOKUP(M50,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54" s="12" t="str">
        <f>LOOKUP(N50,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54" s="12" t="str">
        <f>LOOKUP(O50,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54" s="12" t="str">
        <f>LOOKUP(P50,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54" s="12" t="str">
        <f>LOOKUP(Q50,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54" s="12" t="str">
        <f>LOOKUP(R50,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54" s="38"/>
      <c r="T54" s="41"/>
      <c r="U54" s="44"/>
      <c r="V54" s="46"/>
      <c r="W54" s="50"/>
      <c r="X54" s="11" t="str">
        <f>LOOKUP(X50,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54" s="12" t="str">
        <f>LOOKUP(Y50,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54" s="12" t="str">
        <f>LOOKUP(Z50,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54" s="12" t="str">
        <f>LOOKUP(AA50,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54" s="12" t="str">
        <f>LOOKUP(AB50,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54" s="30" t="str">
        <f>LOOKUP(AC50,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54" s="38"/>
      <c r="AE54" s="41"/>
      <c r="AF54" s="44"/>
      <c r="AG54" s="47"/>
      <c r="AH54" s="50"/>
      <c r="AI54" s="12" t="str">
        <f>LOOKUP(AI50,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J54" s="12" t="str">
        <f>LOOKUP(AJ50,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1.3</v>
      </c>
      <c r="AK54" s="12" t="str">
        <f>LOOKUP(AK50,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L54" s="12" t="str">
        <f>LOOKUP(AL50,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M54" s="12" t="str">
        <f>LOOKUP(AM50,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AN54" s="12" t="str">
        <f>LOOKUP(AN50,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54" s="38"/>
      <c r="AP54" s="41"/>
      <c r="AQ54" s="44"/>
      <c r="AR54" s="47"/>
      <c r="AS54" s="50"/>
      <c r="AT54" s="12" t="str">
        <f>LOOKUP(AT50,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U54" s="12" t="str">
        <f>LOOKUP(AU50,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V54" s="12" t="str">
        <f>LOOKUP(AV50,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W54" s="12" t="str">
        <f>LOOKUP(AW50,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X54" s="12" t="str">
        <f>LOOKUP(AX50,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54" s="12" t="str">
        <f>LOOKUP(AY50,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Z54" s="38"/>
      <c r="BA54" s="41"/>
      <c r="BB54" s="44"/>
      <c r="BC54" s="47"/>
      <c r="BD54" s="50"/>
      <c r="BE54" s="12" t="str">
        <f>LOOKUP(BE50,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F54" s="12" t="str">
        <f>LOOKUP(BF50,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G54" s="12" t="str">
        <f>LOOKUP(BG50,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H54" s="12" t="str">
        <f>LOOKUP(BH50,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I54" s="12" t="str">
        <f>LOOKUP(BI50,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J54" s="12" t="str">
        <f>LOOKUP(BJ50,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K54" s="38"/>
      <c r="BL54" s="41"/>
      <c r="BM54" s="44"/>
      <c r="BN54" s="47"/>
      <c r="BO54" s="50"/>
    </row>
    <row r="55" spans="1:67" ht="16.8" x14ac:dyDescent="0.3">
      <c r="A55" s="21">
        <v>9</v>
      </c>
      <c r="B55" s="17" t="s">
        <v>11</v>
      </c>
      <c r="C55" s="24">
        <v>3</v>
      </c>
      <c r="D55" s="7">
        <v>3</v>
      </c>
      <c r="E55" s="7">
        <v>3</v>
      </c>
      <c r="F55" s="7">
        <v>3</v>
      </c>
      <c r="G55" s="7">
        <v>3</v>
      </c>
      <c r="H55" s="7">
        <v>2</v>
      </c>
      <c r="I55" s="16">
        <f>SUM(C55:H55)</f>
        <v>17</v>
      </c>
      <c r="J55" s="39">
        <f>I56*100/600</f>
        <v>85.5</v>
      </c>
      <c r="K55" s="63">
        <f>(C55*C60+D55*D60+E55*E60+F55*F60+G55*G60+H55*H60)/(C55+D55+E55+F55+G55+H55)</f>
        <v>3.9294117647058822</v>
      </c>
      <c r="L55" s="66" t="str">
        <f>LOOKUP(K55,{0,1},{"Dropped Out"," Promoted"})</f>
        <v xml:space="preserve"> Promoted</v>
      </c>
      <c r="M55" s="24">
        <v>3</v>
      </c>
      <c r="N55" s="25">
        <v>2</v>
      </c>
      <c r="O55" s="25">
        <v>3</v>
      </c>
      <c r="P55" s="25">
        <v>3</v>
      </c>
      <c r="Q55" s="25">
        <v>3</v>
      </c>
      <c r="R55" s="26">
        <v>3</v>
      </c>
      <c r="S55" s="36">
        <f>SUM(M56,N56,O56,,P56,Q56,R56)</f>
        <v>360</v>
      </c>
      <c r="T55" s="39">
        <f>AVERAGE(M56,N56,O56,P56,Q56,R56)</f>
        <v>60</v>
      </c>
      <c r="U55" s="42">
        <f>(M55*M60+N55*N60+O55*O60+P55*P60+Q55*Q60+R55*R60)/(M55+N55+O55+P55+Q55+R55)</f>
        <v>2</v>
      </c>
      <c r="V55" s="45" t="e">
        <f>(C55*C60+D55*D60+E55*E60+F55*F60+H55*H60+#REF!*#REF!+M55*M60+N55*N60+O55*O60+P55*P60+Q55*Q60+R55*R60)/(C55+D55+E55+F55+H55+#REF!+M55+N55+O55+P55+Q55+R55)</f>
        <v>#REF!</v>
      </c>
      <c r="W55" s="48" t="e">
        <f>LOOKUP(V55,{0,1.5,2},{"Dropped Out","Probation","Promoted"})</f>
        <v>#REF!</v>
      </c>
      <c r="X55" s="24">
        <v>3</v>
      </c>
      <c r="Y55" s="25">
        <v>2</v>
      </c>
      <c r="Z55" s="25">
        <v>3</v>
      </c>
      <c r="AA55" s="25">
        <v>3</v>
      </c>
      <c r="AB55" s="25">
        <v>3</v>
      </c>
      <c r="AC55" s="26">
        <v>3</v>
      </c>
      <c r="AD55" s="36">
        <f>SUM(X56,Y56,Z56,,AA56,AB56,AC56)</f>
        <v>0</v>
      </c>
      <c r="AE55" s="39" t="e">
        <f>AVERAGE(X56,Y56,Z56,AA56,AB56,AC56)</f>
        <v>#DIV/0!</v>
      </c>
      <c r="AF55" s="42">
        <f>(X55*X60+Y55*Y60+Z55*Z60+AA55*AA60+AB55*AB60+AC55*AC60)/(X55+Y55+Z55+AA55+AB55+AC55)</f>
        <v>0</v>
      </c>
      <c r="AG55" s="45">
        <f>(N55*N60+O55*O60+P55*P60+Q55*Q60+R55*R60+S55*S60+X55*X60+Y55*Y60+Z55*Z60+AA55*AA60+AB55*AB60+AC55*AC60)/(N55+O55+P55+Q55+R55+S55+X55+Y55+Z55+AA55+AB55+AC55)</f>
        <v>7.1611253196930943E-2</v>
      </c>
      <c r="AH55" s="48" t="str">
        <f>LOOKUP(AG55,{0,1.5,2},{"Dropped Out","Probation","Promoted"})</f>
        <v>Dropped Out</v>
      </c>
      <c r="AI55" s="24">
        <v>3</v>
      </c>
      <c r="AJ55" s="25">
        <v>3</v>
      </c>
      <c r="AK55" s="25">
        <v>3</v>
      </c>
      <c r="AL55" s="25">
        <v>3</v>
      </c>
      <c r="AM55" s="25">
        <v>3</v>
      </c>
      <c r="AN55" s="26">
        <v>2</v>
      </c>
      <c r="AO55" s="36">
        <f>SUM(AI56,AJ56,AK56,,AL56,AM56,AN56)</f>
        <v>488</v>
      </c>
      <c r="AP55" s="39">
        <f>AO55*100/600</f>
        <v>81.333333333333329</v>
      </c>
      <c r="AQ55" s="42">
        <f>(AI55*AI60+AJ55*AJ60+AK55*AK60+AL55*AL60+AM55*AM60+AN55*AN60)/(AI55+AJ55+AK55+AL55+AM55+AN55)</f>
        <v>3.7176470588235295</v>
      </c>
      <c r="AR55" s="45">
        <f>(C55*C60+D55*D60+E55*E60+F55*F60+H55*H60+G55*G60++AI55*AI60+AJ55*AJ60+AK55*AK60+AL55*AL60+AM55*AM60+AN55*AN60)/(C55+D55+E55+F55+H55+G55+AI55+AJ55+AK55+AL55+AM55+AN55)</f>
        <v>3.8235294117647061</v>
      </c>
      <c r="AS55" s="48" t="str">
        <f>LOOKUP(AR55,{0,1.5},{"Dropped Out","Promoted"})</f>
        <v>Promoted</v>
      </c>
      <c r="AT55" s="24">
        <v>3</v>
      </c>
      <c r="AU55" s="25">
        <v>3</v>
      </c>
      <c r="AV55" s="25">
        <v>3</v>
      </c>
      <c r="AW55" s="25">
        <v>3</v>
      </c>
      <c r="AX55" s="25">
        <v>3</v>
      </c>
      <c r="AY55" s="26">
        <v>3</v>
      </c>
      <c r="AZ55" s="36">
        <f>SUM(AT56,AU56,AV56,,AW56,AX56,AY56)</f>
        <v>466</v>
      </c>
      <c r="BA55" s="39">
        <f>AZ55*100/600</f>
        <v>77.666666666666671</v>
      </c>
      <c r="BB55" s="42">
        <f>(AT55*AT60+AU55*AU60+AV55*AV60+AW55*AW60+AX55*AX60+AY55*AY60)/(AT55+AU55+AV55+AW55+AX55+AY55)</f>
        <v>3.6999999999999997</v>
      </c>
      <c r="BC55" s="45">
        <f>(C55*C60+D55*D60+E55*E60+F55*F60+H55*H60+G55*G60+AI55*AI60+AJ55*AJ60+AK55*AK60+AL55*AL60+AM55*AM60+AN55*AN60+AT55*AT60+AU55*AU60+AV55*AV60+AW55*AW60+AX55*AX60+AY55*AY60)/(C55+D55+E55+F55+H55+G55+AI55+AJ55+AK55+AL55+AM55+AN55+AT55+AU55+AV55+AW55+AX55+AY55)</f>
        <v>3.7807692307692307</v>
      </c>
      <c r="BD55" s="48" t="str">
        <f>LOOKUP(BC55,{0,1.75},{"Dropped Out","Promoted"})</f>
        <v>Promoted</v>
      </c>
      <c r="BE55" s="24">
        <v>3</v>
      </c>
      <c r="BF55" s="25">
        <v>3</v>
      </c>
      <c r="BG55" s="25">
        <v>3</v>
      </c>
      <c r="BH55" s="25">
        <v>3</v>
      </c>
      <c r="BI55" s="25">
        <v>3</v>
      </c>
      <c r="BJ55" s="26">
        <v>3</v>
      </c>
      <c r="BK55" s="36">
        <f>SUM(BE56,BF56,BG56,,BH56,BI56,BJ56)</f>
        <v>461</v>
      </c>
      <c r="BL55" s="39">
        <f>BK55*100/600</f>
        <v>76.833333333333329</v>
      </c>
      <c r="BM55" s="42">
        <f>(BE55*BE60+BF55*BF60+BG55*BG60+BH55*BH60+BI55*BI60+BJ55*BJ60)/(BE55+BF55+BG55+BH55+BI55+BJ55)</f>
        <v>3.6000000000000005</v>
      </c>
      <c r="BN55" s="45">
        <f>(C55*C60+D55*D60+E55*E60+F55*F60+H55*H60+G55*G60+AI55*AI60+AJ55*AJ60+AK55*AK60+AL55*AL60+AM55*AM60+AN55*AN60+AT55*AT60+AU55*AU60+AV55*AV60+AW55*AW60+AX55*AX60+AY55*AY60+BE55*BE60+BF55*BF60+BG55*BG60+BH55*BH60+BI55*BI60+BJ55*BJ60)/(C55+D55+E55+F55+H55+G55+AI55+AJ55+AK55+AL55+AM55+AN55+AT55+AU55+AV55+AW55+AX55+AY55+BE55+BF55+BG55+BH55+BI55+BJ55)</f>
        <v>3.734285714285714</v>
      </c>
      <c r="BO55" s="48" t="str">
        <f>LOOKUP(BN55,{0,2},{"Dropped Out","Promoted"})</f>
        <v>Promoted</v>
      </c>
    </row>
    <row r="56" spans="1:67" ht="16.8" x14ac:dyDescent="0.3">
      <c r="A56" s="22" t="s">
        <v>57</v>
      </c>
      <c r="B56" s="18" t="s">
        <v>12</v>
      </c>
      <c r="C56" s="7">
        <v>91</v>
      </c>
      <c r="D56" s="7">
        <v>90</v>
      </c>
      <c r="E56" s="7">
        <v>87</v>
      </c>
      <c r="F56" s="7">
        <v>89</v>
      </c>
      <c r="G56" s="7">
        <v>76</v>
      </c>
      <c r="H56" s="7">
        <v>80</v>
      </c>
      <c r="I56" s="35">
        <f>SUM(C56:H56)</f>
        <v>513</v>
      </c>
      <c r="J56" s="40"/>
      <c r="K56" s="64"/>
      <c r="L56" s="67"/>
      <c r="M56" s="27">
        <v>60</v>
      </c>
      <c r="N56" s="28">
        <v>60</v>
      </c>
      <c r="O56" s="28">
        <v>60</v>
      </c>
      <c r="P56" s="28">
        <v>60</v>
      </c>
      <c r="Q56" s="28">
        <v>60</v>
      </c>
      <c r="R56" s="29">
        <v>60</v>
      </c>
      <c r="S56" s="37"/>
      <c r="T56" s="40"/>
      <c r="U56" s="43"/>
      <c r="V56" s="46"/>
      <c r="W56" s="49"/>
      <c r="X56" s="27"/>
      <c r="Y56" s="28"/>
      <c r="Z56" s="28"/>
      <c r="AA56" s="28"/>
      <c r="AB56" s="28"/>
      <c r="AC56" s="29"/>
      <c r="AD56" s="37"/>
      <c r="AE56" s="40"/>
      <c r="AF56" s="43"/>
      <c r="AG56" s="46"/>
      <c r="AH56" s="49"/>
      <c r="AI56" s="7">
        <v>81</v>
      </c>
      <c r="AJ56" s="7">
        <v>75</v>
      </c>
      <c r="AK56" s="7">
        <v>78</v>
      </c>
      <c r="AL56" s="7">
        <v>84</v>
      </c>
      <c r="AM56" s="7">
        <v>71</v>
      </c>
      <c r="AN56" s="7">
        <v>99</v>
      </c>
      <c r="AO56" s="37"/>
      <c r="AP56" s="40"/>
      <c r="AQ56" s="43"/>
      <c r="AR56" s="46"/>
      <c r="AS56" s="49"/>
      <c r="AT56" s="7">
        <v>80</v>
      </c>
      <c r="AU56" s="7">
        <v>82</v>
      </c>
      <c r="AV56" s="7">
        <v>82</v>
      </c>
      <c r="AW56" s="7">
        <v>80</v>
      </c>
      <c r="AX56" s="7">
        <v>72</v>
      </c>
      <c r="AY56" s="7">
        <v>70</v>
      </c>
      <c r="AZ56" s="37"/>
      <c r="BA56" s="40"/>
      <c r="BB56" s="43"/>
      <c r="BC56" s="46"/>
      <c r="BD56" s="49"/>
      <c r="BE56" s="7">
        <v>80</v>
      </c>
      <c r="BF56" s="7">
        <v>79</v>
      </c>
      <c r="BG56" s="7">
        <v>70</v>
      </c>
      <c r="BH56" s="7">
        <v>85</v>
      </c>
      <c r="BI56" s="7">
        <v>77</v>
      </c>
      <c r="BJ56" s="7">
        <v>70</v>
      </c>
      <c r="BK56" s="37"/>
      <c r="BL56" s="40"/>
      <c r="BM56" s="43"/>
      <c r="BN56" s="46"/>
      <c r="BO56" s="49"/>
    </row>
    <row r="57" spans="1:67" ht="16.8" x14ac:dyDescent="0.3">
      <c r="A57" s="22" t="s">
        <v>58</v>
      </c>
      <c r="B57" s="18"/>
      <c r="C57" s="7"/>
      <c r="D57" s="7"/>
      <c r="E57" s="7"/>
      <c r="F57" s="7"/>
      <c r="G57" s="7"/>
      <c r="H57" s="7"/>
      <c r="I57" s="13"/>
      <c r="J57" s="40"/>
      <c r="K57" s="64"/>
      <c r="L57" s="67"/>
      <c r="M57" s="27"/>
      <c r="N57" s="28"/>
      <c r="O57" s="28"/>
      <c r="P57" s="28"/>
      <c r="Q57" s="28"/>
      <c r="R57" s="29"/>
      <c r="S57" s="37"/>
      <c r="T57" s="40"/>
      <c r="U57" s="43"/>
      <c r="V57" s="46"/>
      <c r="W57" s="49"/>
      <c r="X57" s="69" t="s">
        <v>18</v>
      </c>
      <c r="Y57" s="70"/>
      <c r="Z57" s="70"/>
      <c r="AA57" s="70"/>
      <c r="AB57" s="70"/>
      <c r="AC57" s="71"/>
      <c r="AD57" s="37"/>
      <c r="AE57" s="40"/>
      <c r="AF57" s="43"/>
      <c r="AG57" s="46"/>
      <c r="AH57" s="49"/>
      <c r="AI57" s="7"/>
      <c r="AJ57" s="7"/>
      <c r="AK57" s="7"/>
      <c r="AL57" s="7"/>
      <c r="AM57" s="7"/>
      <c r="AN57" s="7"/>
      <c r="AO57" s="37"/>
      <c r="AP57" s="40"/>
      <c r="AQ57" s="43"/>
      <c r="AR57" s="46"/>
      <c r="AS57" s="49"/>
      <c r="AT57" s="7"/>
      <c r="AU57" s="7"/>
      <c r="AV57" s="7"/>
      <c r="AW57" s="7"/>
      <c r="AX57" s="7"/>
      <c r="AY57" s="7"/>
      <c r="AZ57" s="37"/>
      <c r="BA57" s="40"/>
      <c r="BB57" s="43"/>
      <c r="BC57" s="46"/>
      <c r="BD57" s="49"/>
      <c r="BE57" s="7"/>
      <c r="BF57" s="7"/>
      <c r="BG57" s="7"/>
      <c r="BH57" s="7"/>
      <c r="BI57" s="7"/>
      <c r="BJ57" s="7"/>
      <c r="BK57" s="37"/>
      <c r="BL57" s="40"/>
      <c r="BM57" s="43"/>
      <c r="BN57" s="46"/>
      <c r="BO57" s="49"/>
    </row>
    <row r="58" spans="1:67" ht="16.8" x14ac:dyDescent="0.3">
      <c r="A58" s="22" t="s">
        <v>59</v>
      </c>
      <c r="B58" s="19"/>
      <c r="C58" s="7"/>
      <c r="D58" s="7"/>
      <c r="E58" s="7"/>
      <c r="F58" s="7"/>
      <c r="G58" s="7"/>
      <c r="H58" s="7"/>
      <c r="I58" s="13"/>
      <c r="J58" s="40"/>
      <c r="K58" s="64"/>
      <c r="L58" s="67"/>
      <c r="M58" s="27"/>
      <c r="N58" s="28"/>
      <c r="O58" s="28"/>
      <c r="P58" s="28"/>
      <c r="Q58" s="28"/>
      <c r="R58" s="29"/>
      <c r="S58" s="37"/>
      <c r="T58" s="40"/>
      <c r="U58" s="43"/>
      <c r="V58" s="46"/>
      <c r="W58" s="49"/>
      <c r="X58" s="27"/>
      <c r="Y58" s="28"/>
      <c r="Z58" s="28"/>
      <c r="AA58" s="28"/>
      <c r="AB58" s="28"/>
      <c r="AC58" s="29"/>
      <c r="AD58" s="37"/>
      <c r="AE58" s="40"/>
      <c r="AF58" s="43"/>
      <c r="AG58" s="46"/>
      <c r="AH58" s="49"/>
      <c r="AI58" s="7"/>
      <c r="AJ58" s="7"/>
      <c r="AK58" s="7"/>
      <c r="AL58" s="7"/>
      <c r="AM58" s="7"/>
      <c r="AN58" s="7"/>
      <c r="AO58" s="37"/>
      <c r="AP58" s="40"/>
      <c r="AQ58" s="43"/>
      <c r="AR58" s="46"/>
      <c r="AS58" s="49"/>
      <c r="AT58" s="7"/>
      <c r="AU58" s="7"/>
      <c r="AV58" s="7"/>
      <c r="AW58" s="7"/>
      <c r="AX58" s="7"/>
      <c r="AY58" s="7"/>
      <c r="AZ58" s="37"/>
      <c r="BA58" s="40"/>
      <c r="BB58" s="43"/>
      <c r="BC58" s="46"/>
      <c r="BD58" s="49"/>
      <c r="BE58" s="7"/>
      <c r="BF58" s="7"/>
      <c r="BG58" s="7"/>
      <c r="BH58" s="7"/>
      <c r="BI58" s="7"/>
      <c r="BJ58" s="7"/>
      <c r="BK58" s="37"/>
      <c r="BL58" s="40"/>
      <c r="BM58" s="43"/>
      <c r="BN58" s="46"/>
      <c r="BO58" s="49"/>
    </row>
    <row r="59" spans="1:67" ht="16.8" x14ac:dyDescent="0.3">
      <c r="A59" s="22"/>
      <c r="B59" s="19" t="s">
        <v>5</v>
      </c>
      <c r="C59" s="9" t="str">
        <f>LOOKUP(C56, {0,50,60,63,66,70,73,75,80,85,90}, {"F","D","C-","C","C+","B-","B","B+","A-","A","A+"})</f>
        <v>A+</v>
      </c>
      <c r="D59" s="9" t="str">
        <f>LOOKUP(D56, {0,50,60,63,66,70,73,75,80,85,90}, {"F","D","C-","C","C+","B-","B","B+","A-","A","A+"})</f>
        <v>A+</v>
      </c>
      <c r="E59" s="9" t="str">
        <f>LOOKUP(E56, {0,50,60,63,66,70,73,75,80,85,90}, {"F","D","C-","C","C+","B-","B","B+","A-","A","A+"})</f>
        <v>A</v>
      </c>
      <c r="F59" s="9" t="str">
        <f>LOOKUP(F56, {0,50,60,63,66,70,73,75,80,85,90}, {"F","D","C-","C","C+","B-","B","B+","A-","A","A+"})</f>
        <v>A</v>
      </c>
      <c r="G59" s="9" t="str">
        <f>LOOKUP(G56, {0,50,60,63,66,70,73,75,80,85,90}, {"F","D","C-","C","C+","B-","B","B+","A-","A","A+"})</f>
        <v>B+</v>
      </c>
      <c r="H59" s="9" t="str">
        <f>LOOKUP(H56, {0,50,60,63,66,70,73,75,80,85,90}, {"F","D","C-","C","C+","B-","B","B+","A-","A","A+"})</f>
        <v>A-</v>
      </c>
      <c r="I59" s="13"/>
      <c r="J59" s="40"/>
      <c r="K59" s="64"/>
      <c r="L59" s="67"/>
      <c r="M59" s="9" t="str">
        <f>LOOKUP(M56, {0,50,60,63,66,70,73,75,80,85,90}, {"F","D","C-","C","C+","B-","B","B+","A-","A","A+"})</f>
        <v>C-</v>
      </c>
      <c r="N59" s="9" t="str">
        <f>LOOKUP(N56, {0,50,60,63,66,70,73,75,80,85,90}, {"F","D","C-","C","C+","B-","B","B+","A-","A","A+"})</f>
        <v>C-</v>
      </c>
      <c r="O59" s="9" t="str">
        <f>LOOKUP(O56, {0,50,60,63,66,70,73,75,80,85,90}, {"F","D","C-","C","C+","B-","B","B+","A-","A","A+"})</f>
        <v>C-</v>
      </c>
      <c r="P59" s="9" t="str">
        <f>LOOKUP(P56, {0,50,60,63,66,70,73,75,80,85,90}, {"F","D","C-","C","C+","B-","B","B+","A-","A","A+"})</f>
        <v>C-</v>
      </c>
      <c r="Q59" s="9" t="str">
        <f>LOOKUP(Q56, {0,50,60,63,66,70,73,75,80,85,90}, {"F","D","C-","C","C+","B-","B","B+","A-","A","A+"})</f>
        <v>C-</v>
      </c>
      <c r="R59" s="9" t="str">
        <f>LOOKUP(R56, {0,50,60,63,66,70,73,75,80,85,90}, {"F","D","C-","C","C+","B-","B","B+","A-","A","A+"})</f>
        <v>C-</v>
      </c>
      <c r="S59" s="37"/>
      <c r="T59" s="40"/>
      <c r="U59" s="43"/>
      <c r="V59" s="46"/>
      <c r="W59" s="49"/>
      <c r="X59" s="10" t="str">
        <f>LOOKUP(X56, {0,50,55,58,61,65,70,75,80,85}, {"F","D","C-","C","C+","B-","B","B+","A-","A+"})</f>
        <v>F</v>
      </c>
      <c r="Y59" s="9" t="str">
        <f>LOOKUP(Y56, {0,50,55,58,61,65,70,75,80,85}, {"F","D","C-","C","C+","B-","B","B+","A-","A+"})</f>
        <v>F</v>
      </c>
      <c r="Z59" s="9" t="str">
        <f>LOOKUP(Z56, {0,50,55,58,61,65,70,75,80,85}, {"F","D","C-","C","C+","B-","B","B+","A-","A+"})</f>
        <v>F</v>
      </c>
      <c r="AA59" s="9" t="str">
        <f>LOOKUP(AA56, {0,50,55,58,61,65,70,75,80,85}, {"F","D","C-","C","C+","B-","B","B+","A-","A+"})</f>
        <v>F</v>
      </c>
      <c r="AB59" s="9" t="str">
        <f>LOOKUP(AB56, {0,50,55,58,61,65,70,75,80,85}, {"F","D","C-","C","C+","B-","B","B+","A-","A+"})</f>
        <v>F</v>
      </c>
      <c r="AC59" s="29" t="str">
        <f>LOOKUP(AC56, {0,50,55,58,61,65,70,75,80,85}, {"F","D","C-","C","C+","B-","B","B+","A-","A+"})</f>
        <v>F</v>
      </c>
      <c r="AD59" s="37"/>
      <c r="AE59" s="40"/>
      <c r="AF59" s="43"/>
      <c r="AG59" s="46"/>
      <c r="AH59" s="49"/>
      <c r="AI59" s="9" t="str">
        <f>LOOKUP(AI56, {0,50,60,63,66,70,73,75,80,85,90}, {"F","D","C-","C","C+","B-","B","B+","A-","A","A+"})</f>
        <v>A-</v>
      </c>
      <c r="AJ59" s="9" t="str">
        <f>LOOKUP(AJ56, {0,50,60,63,66,70,73,75,80,85,90}, {"F","D","C-","C","C+","B-","B","B+","A-","A","A+"})</f>
        <v>B+</v>
      </c>
      <c r="AK59" s="9" t="str">
        <f>LOOKUP(AK56, {0,50,60,63,66,70,73,75,80,85,90}, {"F","D","C-","C","C+","B-","B","B+","A-","A","A+"})</f>
        <v>B+</v>
      </c>
      <c r="AL59" s="9" t="str">
        <f>LOOKUP(AL56, {0,50,60,63,66,70,73,75,80,85,90}, {"F","D","C-","C","C+","B-","B","B+","A-","A","A+"})</f>
        <v>A-</v>
      </c>
      <c r="AM59" s="9" t="str">
        <f>LOOKUP(AM56, {0,50,60,63,66,70,73,75,80,85,90}, {"F","D","C-","C","C+","B-","B","B+","A-","A","A+"})</f>
        <v>B-</v>
      </c>
      <c r="AN59" s="9" t="str">
        <f>LOOKUP(AN56, {0,50,60,63,66,70,73,75,80,85,90}, {"F","D","C-","C","C+","B-","B","B+","A-","A","A+"})</f>
        <v>A+</v>
      </c>
      <c r="AO59" s="37"/>
      <c r="AP59" s="40"/>
      <c r="AQ59" s="43"/>
      <c r="AR59" s="46"/>
      <c r="AS59" s="49"/>
      <c r="AT59" s="9" t="str">
        <f>LOOKUP(AT56, {0,50,60,63,66,70,73,75,80,85,90}, {"F","D","C-","C","C+","B-","B","B+","A-","A","A+"})</f>
        <v>A-</v>
      </c>
      <c r="AU59" s="9" t="str">
        <f>LOOKUP(AU56, {0,50,60,63,66,70,73,75,80,85,90}, {"F","D","C-","C","C+","B-","B","B+","A-","A","A+"})</f>
        <v>A-</v>
      </c>
      <c r="AV59" s="9" t="str">
        <f>LOOKUP(AV56, {0,50,60,63,66,70,73,75,80,85,90}, {"F","D","C-","C","C+","B-","B","B+","A-","A","A+"})</f>
        <v>A-</v>
      </c>
      <c r="AW59" s="9" t="str">
        <f>LOOKUP(AW56, {0,50,60,63,66,70,73,75,80,85,90}, {"F","D","C-","C","C+","B-","B","B+","A-","A","A+"})</f>
        <v>A-</v>
      </c>
      <c r="AX59" s="9" t="str">
        <f>LOOKUP(AX56, {0,50,60,63,66,70,73,75,80,85,90}, {"F","D","C-","C","C+","B-","B","B+","A-","A","A+"})</f>
        <v>B-</v>
      </c>
      <c r="AY59" s="9" t="str">
        <f>LOOKUP(AY56, {0,50,60,63,66,70,73,75,80,85,90}, {"F","D","C-","C","C+","B-","B","B+","A-","A","A+"})</f>
        <v>B-</v>
      </c>
      <c r="AZ59" s="37"/>
      <c r="BA59" s="40"/>
      <c r="BB59" s="43"/>
      <c r="BC59" s="46"/>
      <c r="BD59" s="49"/>
      <c r="BE59" s="9" t="str">
        <f>LOOKUP(BE56, {0,50,60,63,66,70,73,75,80,85,90}, {"F","D","C-","C","C+","B-","B","B+","A-","A","A+"})</f>
        <v>A-</v>
      </c>
      <c r="BF59" s="9" t="str">
        <f>LOOKUP(BF56, {0,50,60,63,66,70,73,75,80,85,90}, {"F","D","C-","C","C+","B-","B","B+","A-","A","A+"})</f>
        <v>B+</v>
      </c>
      <c r="BG59" s="9" t="str">
        <f>LOOKUP(BG56, {0,50,60,63,66,70,73,75,80,85,90}, {"F","D","C-","C","C+","B-","B","B+","A-","A","A+"})</f>
        <v>B-</v>
      </c>
      <c r="BH59" s="9" t="str">
        <f>LOOKUP(BH56, {0,50,60,63,66,70,73,75,80,85,90}, {"F","D","C-","C","C+","B-","B","B+","A-","A","A+"})</f>
        <v>A</v>
      </c>
      <c r="BI59" s="9" t="str">
        <f>LOOKUP(BI56, {0,50,60,63,66,70,73,75,80,85,90}, {"F","D","C-","C","C+","B-","B","B+","A-","A","A+"})</f>
        <v>B+</v>
      </c>
      <c r="BJ59" s="9" t="str">
        <f>LOOKUP(BJ56, {0,50,60,63,66,70,73,75,80,85,90}, {"F","D","C-","C","C+","B-","B","B+","A-","A","A+"})</f>
        <v>B-</v>
      </c>
      <c r="BK59" s="37"/>
      <c r="BL59" s="40"/>
      <c r="BM59" s="43"/>
      <c r="BN59" s="46"/>
      <c r="BO59" s="49"/>
    </row>
    <row r="60" spans="1:67" ht="17.399999999999999" thickBot="1" x14ac:dyDescent="0.35">
      <c r="A60" s="23"/>
      <c r="B60" s="20" t="s">
        <v>6</v>
      </c>
      <c r="C60" s="12" t="str">
        <f>LOOKUP(C56,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60" s="12" t="str">
        <f>LOOKUP(D56,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60" s="12" t="str">
        <f>LOOKUP(E56,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60" s="12" t="str">
        <f>LOOKUP(F56,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60" s="12" t="str">
        <f>LOOKUP(G56,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H60" s="12" t="str">
        <f>LOOKUP(H56,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I60" s="14"/>
      <c r="J60" s="41"/>
      <c r="K60" s="65"/>
      <c r="L60" s="68"/>
      <c r="M60" s="12" t="str">
        <f>LOOKUP(M56,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60" s="12" t="str">
        <f>LOOKUP(N56,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60" s="12" t="str">
        <f>LOOKUP(O56,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60" s="12" t="str">
        <f>LOOKUP(P56,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60" s="12" t="str">
        <f>LOOKUP(Q56,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60" s="12" t="str">
        <f>LOOKUP(R56,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60" s="38"/>
      <c r="T60" s="41"/>
      <c r="U60" s="44"/>
      <c r="V60" s="46"/>
      <c r="W60" s="50"/>
      <c r="X60" s="11" t="str">
        <f>LOOKUP(X56,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60" s="12" t="str">
        <f>LOOKUP(Y56,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60" s="12" t="str">
        <f>LOOKUP(Z56,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60" s="12" t="str">
        <f>LOOKUP(AA56,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60" s="12" t="str">
        <f>LOOKUP(AB56,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60" s="30" t="str">
        <f>LOOKUP(AC56,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60" s="38"/>
      <c r="AE60" s="41"/>
      <c r="AF60" s="44"/>
      <c r="AG60" s="47"/>
      <c r="AH60" s="50"/>
      <c r="AI60" s="12" t="str">
        <f>LOOKUP(AI56,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60" s="12" t="str">
        <f>LOOKUP(AJ56,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AK60" s="12" t="str">
        <f>LOOKUP(AK56,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L60" s="12" t="str">
        <f>LOOKUP(AL56,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60" s="12" t="str">
        <f>LOOKUP(AM56,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N60" s="12" t="str">
        <f>LOOKUP(AN56,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60" s="38"/>
      <c r="AP60" s="41"/>
      <c r="AQ60" s="44"/>
      <c r="AR60" s="47"/>
      <c r="AS60" s="50"/>
      <c r="AT60" s="12" t="str">
        <f>LOOKUP(AT56,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60" s="12" t="str">
        <f>LOOKUP(AU56,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V60" s="12" t="str">
        <f>LOOKUP(AV56,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W60" s="12" t="str">
        <f>LOOKUP(AW56,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X60" s="12" t="str">
        <f>LOOKUP(AX56,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Y60" s="12" t="str">
        <f>LOOKUP(AY56,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AZ60" s="38"/>
      <c r="BA60" s="41"/>
      <c r="BB60" s="44"/>
      <c r="BC60" s="47"/>
      <c r="BD60" s="50"/>
      <c r="BE60" s="12" t="str">
        <f>LOOKUP(BE56,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60" s="12" t="str">
        <f>LOOKUP(BF56,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BG60" s="12" t="str">
        <f>LOOKUP(BG56,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H60" s="12" t="str">
        <f>LOOKUP(BH56,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60" s="12" t="str">
        <f>LOOKUP(BI56,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BJ60" s="12" t="str">
        <f>LOOKUP(BJ56,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K60" s="38"/>
      <c r="BL60" s="41"/>
      <c r="BM60" s="44"/>
      <c r="BN60" s="47"/>
      <c r="BO60" s="50"/>
    </row>
    <row r="61" spans="1:67" ht="16.8" x14ac:dyDescent="0.3">
      <c r="A61" s="21">
        <v>10</v>
      </c>
      <c r="B61" s="17" t="s">
        <v>11</v>
      </c>
      <c r="C61" s="24">
        <v>3</v>
      </c>
      <c r="D61" s="7">
        <v>3</v>
      </c>
      <c r="E61" s="7">
        <v>3</v>
      </c>
      <c r="F61" s="7">
        <v>3</v>
      </c>
      <c r="G61" s="7">
        <v>3</v>
      </c>
      <c r="H61" s="7">
        <v>2</v>
      </c>
      <c r="I61" s="16">
        <f>SUM(C61:H61)</f>
        <v>17</v>
      </c>
      <c r="J61" s="39">
        <f>I62*100/600</f>
        <v>64.333333333333329</v>
      </c>
      <c r="K61" s="63">
        <f>(C61*C66+D61*D66+E61*E66+F61*F66+G61*G66+H61*H66)/(C61+D61+E61+F61+G61+H61)</f>
        <v>2.4294117647058822</v>
      </c>
      <c r="L61" s="66" t="str">
        <f>LOOKUP(K61,{0,1},{"Dropped Out"," Promoted"})</f>
        <v xml:space="preserve"> Promoted</v>
      </c>
      <c r="M61" s="24">
        <v>3</v>
      </c>
      <c r="N61" s="25">
        <v>2</v>
      </c>
      <c r="O61" s="25">
        <v>3</v>
      </c>
      <c r="P61" s="25">
        <v>3</v>
      </c>
      <c r="Q61" s="25">
        <v>3</v>
      </c>
      <c r="R61" s="26">
        <v>3</v>
      </c>
      <c r="S61" s="36">
        <f>SUM(M62,N62,O62,,P62,Q62,R62)</f>
        <v>360</v>
      </c>
      <c r="T61" s="39">
        <f>AVERAGE(M62,N62,O62,P62,Q62,R62)</f>
        <v>60</v>
      </c>
      <c r="U61" s="42">
        <f>(M61*M66+N61*N66+O61*O66+P61*P66+Q61*Q66+R61*R66)/(M61+N61+O61+P61+Q61+R61)</f>
        <v>2</v>
      </c>
      <c r="V61" s="45" t="e">
        <f>(C61*C66+D61*D66+E61*E66+F61*F66+H61*H66+#REF!*#REF!+M61*M66+N61*N66+O61*O66+P61*P66+Q61*Q66+R61*R66)/(C61+D61+E61+F61+H61+#REF!+M61+N61+O61+P61+Q61+R61)</f>
        <v>#REF!</v>
      </c>
      <c r="W61" s="48" t="e">
        <f>LOOKUP(V61,{0,1.5,2},{"Dropped Out","Probation","Promoted"})</f>
        <v>#REF!</v>
      </c>
      <c r="X61" s="24">
        <v>3</v>
      </c>
      <c r="Y61" s="25">
        <v>2</v>
      </c>
      <c r="Z61" s="25">
        <v>3</v>
      </c>
      <c r="AA61" s="25">
        <v>3</v>
      </c>
      <c r="AB61" s="25">
        <v>3</v>
      </c>
      <c r="AC61" s="26">
        <v>3</v>
      </c>
      <c r="AD61" s="36">
        <f>SUM(X62,Y62,Z62,,AA62,AB62,AC62)</f>
        <v>0</v>
      </c>
      <c r="AE61" s="39" t="e">
        <f>AVERAGE(X62,Y62,Z62,AA62,AB62,AC62)</f>
        <v>#DIV/0!</v>
      </c>
      <c r="AF61" s="42">
        <f>(X61*X66+Y61*Y66+Z61*Z66+AA61*AA66+AB61*AB66+AC61*AC66)/(X61+Y61+Z61+AA61+AB61+AC61)</f>
        <v>0</v>
      </c>
      <c r="AG61" s="45">
        <f>(N61*N66+O61*O66+P61*P66+Q61*Q66+R61*R66+S61*S66+X61*X66+Y61*Y66+Z61*Z66+AA61*AA66+AB61*AB66+AC61*AC66)/(N61+O61+P61+Q61+R61+S61+X61+Y61+Z61+AA61+AB61+AC61)</f>
        <v>7.1611253196930943E-2</v>
      </c>
      <c r="AH61" s="48" t="str">
        <f>LOOKUP(AG61,{0,1.5,2},{"Dropped Out","Probation","Promoted"})</f>
        <v>Dropped Out</v>
      </c>
      <c r="AI61" s="24">
        <v>3</v>
      </c>
      <c r="AJ61" s="25">
        <v>3</v>
      </c>
      <c r="AK61" s="25">
        <v>3</v>
      </c>
      <c r="AL61" s="25">
        <v>3</v>
      </c>
      <c r="AM61" s="25">
        <v>3</v>
      </c>
      <c r="AN61" s="26">
        <v>2</v>
      </c>
      <c r="AO61" s="36">
        <f>SUM(AI62,AJ62,AK62,,AL62,AM62,AN62)</f>
        <v>0</v>
      </c>
      <c r="AP61" s="39">
        <f>AO61*100/600</f>
        <v>0</v>
      </c>
      <c r="AQ61" s="42">
        <f>(AI61*AI66+AJ61*AJ66+AK61*AK66+AL61*AL66+AM61*AM66+AN61*AN66)/(AI61+AJ61+AK61+AL61+AM61+AN61)</f>
        <v>0</v>
      </c>
      <c r="AR61" s="45">
        <f>(C61*C66+D61*D66+E61*E66+F61*F66+H61*H66+G61*G66++AI61*AI66+AJ61*AJ66+AK61*AK66+AL61*AL66+AM61*AM66+AN61*AN66)/(C61+D61+E61+F61+H61+G61+AI61+AJ61+AK61+AL61+AM61+AN61)</f>
        <v>1.2147058823529411</v>
      </c>
      <c r="AS61" s="48" t="str">
        <f>LOOKUP(AR61,{0,1.5},{"Dropped Out","Promoted"})</f>
        <v>Dropped Out</v>
      </c>
      <c r="AT61" s="24">
        <v>3</v>
      </c>
      <c r="AU61" s="25">
        <v>3</v>
      </c>
      <c r="AV61" s="25">
        <v>3</v>
      </c>
      <c r="AW61" s="25">
        <v>3</v>
      </c>
      <c r="AX61" s="25">
        <v>3</v>
      </c>
      <c r="AY61" s="26">
        <v>3</v>
      </c>
      <c r="AZ61" s="36">
        <f>SUM(AT62,AU62,AV62,,AW62,AX62,AY62)</f>
        <v>0</v>
      </c>
      <c r="BA61" s="39">
        <f>AZ61*100/600</f>
        <v>0</v>
      </c>
      <c r="BB61" s="42">
        <f>(AT61*AT66+AU61*AU66+AV61*AV66+AW61*AW66+AX61*AX66+AY61*AY66)/(AT61+AU61+AV61+AW61+AX61+AY61)</f>
        <v>0</v>
      </c>
      <c r="BC61" s="45">
        <f>(C61*C66+D61*D66+E61*E66+F61*F66+H61*H66+G61*G66+AI61*AI66+AJ61*AJ66+AK61*AK66+AL61*AL66+AM61*AM66+AN61*AN66+AT61*AT66+AU61*AU66+AV61*AV66+AW61*AW66+AX61*AX66+AY61*AY66)/(C61+D61+E61+F61+H61+G61+AI61+AJ61+AK61+AL61+AM61+AN61+AT61+AU61+AV61+AW61+AX61+AY61)</f>
        <v>0.79423076923076918</v>
      </c>
      <c r="BD61" s="48" t="str">
        <f>LOOKUP(BC61,{0,1.75},{"Dropped Out","Promoted"})</f>
        <v>Dropped Out</v>
      </c>
      <c r="BE61" s="24">
        <v>3</v>
      </c>
      <c r="BF61" s="25">
        <v>3</v>
      </c>
      <c r="BG61" s="25">
        <v>3</v>
      </c>
      <c r="BH61" s="25">
        <v>3</v>
      </c>
      <c r="BI61" s="25">
        <v>3</v>
      </c>
      <c r="BJ61" s="26">
        <v>3</v>
      </c>
      <c r="BK61" s="36">
        <f>SUM(BE62,BF62,BG62,,BH62,BI62,BJ62)</f>
        <v>0</v>
      </c>
      <c r="BL61" s="39">
        <f>BK61*100/600</f>
        <v>0</v>
      </c>
      <c r="BM61" s="42">
        <f>(BE61*BE66+BF61*BF66+BG61*BG66+BH61*BH66+BI61*BI66+BJ61*BJ66)/(BE61+BF61+BG61+BH61+BI61+BJ61)</f>
        <v>0</v>
      </c>
      <c r="BN61" s="45">
        <f>(C61*C66+D61*D66+E61*E66+F61*F66+H61*H66+G61*G66+AI61*AI66+AJ61*AJ66+AK61*AK66+AL61*AL66+AM61*AM66+AN61*AN66+AT61*AT66+AU61*AU66+AV61*AV66+AW61*AW66+AX61*AX66+AY61*AY66+BE61*BE66+BF61*BF66+BG61*BG66+BH61*BH66+BI61*BI66+BJ61*BJ66)/(C61+D61+E61+F61+H61+G61+AI61+AJ61+AK61+AL61+AM61+AN61+AT61+AU61+AV61+AW61+AX61+AY61+BE61+BF61+BG61+BH61+BI61+BJ61)</f>
        <v>0.59</v>
      </c>
      <c r="BO61" s="48" t="str">
        <f>LOOKUP(BN61,{0,2},{"Dropped Out","Promoted"})</f>
        <v>Dropped Out</v>
      </c>
    </row>
    <row r="62" spans="1:67" ht="16.8" x14ac:dyDescent="0.3">
      <c r="A62" s="22" t="s">
        <v>60</v>
      </c>
      <c r="B62" s="18" t="s">
        <v>12</v>
      </c>
      <c r="C62" s="7">
        <v>58</v>
      </c>
      <c r="D62" s="7">
        <v>65</v>
      </c>
      <c r="E62" s="7">
        <v>67</v>
      </c>
      <c r="F62" s="7">
        <v>80</v>
      </c>
      <c r="G62" s="7">
        <v>51</v>
      </c>
      <c r="H62" s="7">
        <v>65</v>
      </c>
      <c r="I62" s="35">
        <f>SUM(C62:H62)</f>
        <v>386</v>
      </c>
      <c r="J62" s="40"/>
      <c r="K62" s="64"/>
      <c r="L62" s="67"/>
      <c r="M62" s="27">
        <v>60</v>
      </c>
      <c r="N62" s="28">
        <v>60</v>
      </c>
      <c r="O62" s="28">
        <v>60</v>
      </c>
      <c r="P62" s="28">
        <v>60</v>
      </c>
      <c r="Q62" s="28">
        <v>60</v>
      </c>
      <c r="R62" s="29">
        <v>60</v>
      </c>
      <c r="S62" s="37"/>
      <c r="T62" s="40"/>
      <c r="U62" s="43"/>
      <c r="V62" s="46"/>
      <c r="W62" s="49"/>
      <c r="X62" s="27"/>
      <c r="Y62" s="28"/>
      <c r="Z62" s="28"/>
      <c r="AA62" s="28"/>
      <c r="AB62" s="28"/>
      <c r="AC62" s="29"/>
      <c r="AD62" s="37"/>
      <c r="AE62" s="40"/>
      <c r="AF62" s="43"/>
      <c r="AG62" s="46"/>
      <c r="AH62" s="49"/>
      <c r="AI62" s="7">
        <v>0</v>
      </c>
      <c r="AJ62" s="7">
        <v>0</v>
      </c>
      <c r="AK62" s="7">
        <v>0</v>
      </c>
      <c r="AL62" s="7">
        <v>0</v>
      </c>
      <c r="AM62" s="7">
        <v>0</v>
      </c>
      <c r="AN62" s="7">
        <v>0</v>
      </c>
      <c r="AO62" s="37"/>
      <c r="AP62" s="40"/>
      <c r="AQ62" s="43"/>
      <c r="AR62" s="46"/>
      <c r="AS62" s="49"/>
      <c r="AT62" s="7"/>
      <c r="AU62" s="7"/>
      <c r="AV62" s="7"/>
      <c r="AW62" s="7"/>
      <c r="AX62" s="7"/>
      <c r="AY62" s="7"/>
      <c r="AZ62" s="37"/>
      <c r="BA62" s="40"/>
      <c r="BB62" s="43"/>
      <c r="BC62" s="46"/>
      <c r="BD62" s="49"/>
      <c r="BE62" s="7"/>
      <c r="BF62" s="7"/>
      <c r="BG62" s="7"/>
      <c r="BH62" s="7"/>
      <c r="BI62" s="7"/>
      <c r="BJ62" s="7"/>
      <c r="BK62" s="37"/>
      <c r="BL62" s="40"/>
      <c r="BM62" s="43"/>
      <c r="BN62" s="46"/>
      <c r="BO62" s="49"/>
    </row>
    <row r="63" spans="1:67" ht="16.8" x14ac:dyDescent="0.3">
      <c r="A63" s="22" t="s">
        <v>61</v>
      </c>
      <c r="B63" s="18"/>
      <c r="C63" s="7"/>
      <c r="D63" s="7"/>
      <c r="E63" s="7"/>
      <c r="F63" s="7"/>
      <c r="G63" s="7"/>
      <c r="H63" s="7"/>
      <c r="I63" s="13"/>
      <c r="J63" s="40"/>
      <c r="K63" s="64"/>
      <c r="L63" s="67"/>
      <c r="M63" s="27"/>
      <c r="N63" s="28"/>
      <c r="O63" s="28"/>
      <c r="P63" s="28"/>
      <c r="Q63" s="28"/>
      <c r="R63" s="29"/>
      <c r="S63" s="37"/>
      <c r="T63" s="40"/>
      <c r="U63" s="43"/>
      <c r="V63" s="46"/>
      <c r="W63" s="49"/>
      <c r="X63" s="69" t="s">
        <v>18</v>
      </c>
      <c r="Y63" s="70"/>
      <c r="Z63" s="70"/>
      <c r="AA63" s="70"/>
      <c r="AB63" s="70"/>
      <c r="AC63" s="71"/>
      <c r="AD63" s="37"/>
      <c r="AE63" s="40"/>
      <c r="AF63" s="43"/>
      <c r="AG63" s="46"/>
      <c r="AH63" s="49"/>
      <c r="AI63" s="7"/>
      <c r="AJ63" s="7"/>
      <c r="AK63" s="7"/>
      <c r="AL63" s="7"/>
      <c r="AM63" s="7"/>
      <c r="AN63" s="7"/>
      <c r="AO63" s="37"/>
      <c r="AP63" s="40"/>
      <c r="AQ63" s="43"/>
      <c r="AR63" s="46"/>
      <c r="AS63" s="49"/>
      <c r="AT63" s="7"/>
      <c r="AU63" s="7"/>
      <c r="AV63" s="7"/>
      <c r="AW63" s="7"/>
      <c r="AX63" s="7"/>
      <c r="AY63" s="7"/>
      <c r="AZ63" s="37"/>
      <c r="BA63" s="40"/>
      <c r="BB63" s="43"/>
      <c r="BC63" s="46"/>
      <c r="BD63" s="49"/>
      <c r="BE63" s="7"/>
      <c r="BF63" s="7"/>
      <c r="BG63" s="7"/>
      <c r="BH63" s="7"/>
      <c r="BI63" s="7"/>
      <c r="BJ63" s="7"/>
      <c r="BK63" s="37"/>
      <c r="BL63" s="40"/>
      <c r="BM63" s="43"/>
      <c r="BN63" s="46"/>
      <c r="BO63" s="49"/>
    </row>
    <row r="64" spans="1:67" ht="16.8" x14ac:dyDescent="0.3">
      <c r="A64" s="22"/>
      <c r="B64" s="19"/>
      <c r="C64" s="7"/>
      <c r="D64" s="7"/>
      <c r="E64" s="7"/>
      <c r="F64" s="7"/>
      <c r="G64" s="7"/>
      <c r="H64" s="7"/>
      <c r="I64" s="13"/>
      <c r="J64" s="40"/>
      <c r="K64" s="64"/>
      <c r="L64" s="67"/>
      <c r="M64" s="27"/>
      <c r="N64" s="28"/>
      <c r="O64" s="28"/>
      <c r="P64" s="28"/>
      <c r="Q64" s="28"/>
      <c r="R64" s="29"/>
      <c r="S64" s="37"/>
      <c r="T64" s="40"/>
      <c r="U64" s="43"/>
      <c r="V64" s="46"/>
      <c r="W64" s="49"/>
      <c r="X64" s="27"/>
      <c r="Y64" s="28"/>
      <c r="Z64" s="28"/>
      <c r="AA64" s="28"/>
      <c r="AB64" s="28"/>
      <c r="AC64" s="29"/>
      <c r="AD64" s="37"/>
      <c r="AE64" s="40"/>
      <c r="AF64" s="43"/>
      <c r="AG64" s="46"/>
      <c r="AH64" s="49"/>
      <c r="AI64" s="7"/>
      <c r="AJ64" s="7"/>
      <c r="AK64" s="7"/>
      <c r="AL64" s="7"/>
      <c r="AM64" s="7"/>
      <c r="AN64" s="7"/>
      <c r="AO64" s="37"/>
      <c r="AP64" s="40"/>
      <c r="AQ64" s="43"/>
      <c r="AR64" s="46"/>
      <c r="AS64" s="49"/>
      <c r="AT64" s="7"/>
      <c r="AU64" s="7"/>
      <c r="AV64" s="7"/>
      <c r="AW64" s="7"/>
      <c r="AX64" s="7"/>
      <c r="AY64" s="7"/>
      <c r="AZ64" s="37"/>
      <c r="BA64" s="40"/>
      <c r="BB64" s="43"/>
      <c r="BC64" s="46"/>
      <c r="BD64" s="49"/>
      <c r="BE64" s="7"/>
      <c r="BF64" s="7"/>
      <c r="BG64" s="7"/>
      <c r="BH64" s="7"/>
      <c r="BI64" s="7"/>
      <c r="BJ64" s="7"/>
      <c r="BK64" s="37"/>
      <c r="BL64" s="40"/>
      <c r="BM64" s="43"/>
      <c r="BN64" s="46"/>
      <c r="BO64" s="49"/>
    </row>
    <row r="65" spans="1:67" ht="16.8" x14ac:dyDescent="0.3">
      <c r="A65" s="22"/>
      <c r="B65" s="19" t="s">
        <v>5</v>
      </c>
      <c r="C65" s="9" t="str">
        <f>LOOKUP(C62, {0,50,60,63,66,70,73,75,80,85,90}, {"F","D","C-","C","C+","B-","B","B+","A-","A","A+"})</f>
        <v>D</v>
      </c>
      <c r="D65" s="9" t="str">
        <f>LOOKUP(D62, {0,50,60,63,66,70,73,75,80,85,90}, {"F","D","C-","C","C+","B-","B","B+","A-","A","A+"})</f>
        <v>C</v>
      </c>
      <c r="E65" s="9" t="str">
        <f>LOOKUP(E62, {0,50,60,63,66,70,73,75,80,85,90}, {"F","D","C-","C","C+","B-","B","B+","A-","A","A+"})</f>
        <v>C+</v>
      </c>
      <c r="F65" s="9" t="str">
        <f>LOOKUP(F62, {0,50,60,63,66,70,73,75,80,85,90}, {"F","D","C-","C","C+","B-","B","B+","A-","A","A+"})</f>
        <v>A-</v>
      </c>
      <c r="G65" s="9" t="str">
        <f>LOOKUP(G62, {0,50,60,63,66,70,73,75,80,85,90}, {"F","D","C-","C","C+","B-","B","B+","A-","A","A+"})</f>
        <v>D</v>
      </c>
      <c r="H65" s="9" t="str">
        <f>LOOKUP(H62, {0,50,60,63,66,70,73,75,80,85,90}, {"F","D","C-","C","C+","B-","B","B+","A-","A","A+"})</f>
        <v>C</v>
      </c>
      <c r="I65" s="13"/>
      <c r="J65" s="40"/>
      <c r="K65" s="64"/>
      <c r="L65" s="67"/>
      <c r="M65" s="9" t="str">
        <f>LOOKUP(M62, {0,50,60,63,66,70,73,75,80,85,90}, {"F","D","C-","C","C+","B-","B","B+","A-","A","A+"})</f>
        <v>C-</v>
      </c>
      <c r="N65" s="9" t="str">
        <f>LOOKUP(N62, {0,50,60,63,66,70,73,75,80,85,90}, {"F","D","C-","C","C+","B-","B","B+","A-","A","A+"})</f>
        <v>C-</v>
      </c>
      <c r="O65" s="9" t="str">
        <f>LOOKUP(O62, {0,50,60,63,66,70,73,75,80,85,90}, {"F","D","C-","C","C+","B-","B","B+","A-","A","A+"})</f>
        <v>C-</v>
      </c>
      <c r="P65" s="9" t="str">
        <f>LOOKUP(P62, {0,50,60,63,66,70,73,75,80,85,90}, {"F","D","C-","C","C+","B-","B","B+","A-","A","A+"})</f>
        <v>C-</v>
      </c>
      <c r="Q65" s="9" t="str">
        <f>LOOKUP(Q62, {0,50,60,63,66,70,73,75,80,85,90}, {"F","D","C-","C","C+","B-","B","B+","A-","A","A+"})</f>
        <v>C-</v>
      </c>
      <c r="R65" s="9" t="str">
        <f>LOOKUP(R62, {0,50,60,63,66,70,73,75,80,85,90}, {"F","D","C-","C","C+","B-","B","B+","A-","A","A+"})</f>
        <v>C-</v>
      </c>
      <c r="S65" s="37"/>
      <c r="T65" s="40"/>
      <c r="U65" s="43"/>
      <c r="V65" s="46"/>
      <c r="W65" s="49"/>
      <c r="X65" s="10" t="str">
        <f>LOOKUP(X62, {0,50,55,58,61,65,70,75,80,85}, {"F","D","C-","C","C+","B-","B","B+","A-","A+"})</f>
        <v>F</v>
      </c>
      <c r="Y65" s="9" t="str">
        <f>LOOKUP(Y62, {0,50,55,58,61,65,70,75,80,85}, {"F","D","C-","C","C+","B-","B","B+","A-","A+"})</f>
        <v>F</v>
      </c>
      <c r="Z65" s="9" t="str">
        <f>LOOKUP(Z62, {0,50,55,58,61,65,70,75,80,85}, {"F","D","C-","C","C+","B-","B","B+","A-","A+"})</f>
        <v>F</v>
      </c>
      <c r="AA65" s="9" t="str">
        <f>LOOKUP(AA62, {0,50,55,58,61,65,70,75,80,85}, {"F","D","C-","C","C+","B-","B","B+","A-","A+"})</f>
        <v>F</v>
      </c>
      <c r="AB65" s="9" t="str">
        <f>LOOKUP(AB62, {0,50,55,58,61,65,70,75,80,85}, {"F","D","C-","C","C+","B-","B","B+","A-","A+"})</f>
        <v>F</v>
      </c>
      <c r="AC65" s="29" t="str">
        <f>LOOKUP(AC62, {0,50,55,58,61,65,70,75,80,85}, {"F","D","C-","C","C+","B-","B","B+","A-","A+"})</f>
        <v>F</v>
      </c>
      <c r="AD65" s="37"/>
      <c r="AE65" s="40"/>
      <c r="AF65" s="43"/>
      <c r="AG65" s="46"/>
      <c r="AH65" s="49"/>
      <c r="AI65" s="9" t="str">
        <f>LOOKUP(AI62, {0,50,60,63,66,70,73,75,80,85,90}, {"F","D","C-","C","C+","B-","B","B+","A-","A","A+"})</f>
        <v>F</v>
      </c>
      <c r="AJ65" s="9" t="str">
        <f>LOOKUP(AJ62, {0,50,60,63,66,70,73,75,80,85,90}, {"F","D","C-","C","C+","B-","B","B+","A-","A","A+"})</f>
        <v>F</v>
      </c>
      <c r="AK65" s="9" t="str">
        <f>LOOKUP(AK62, {0,50,60,63,66,70,73,75,80,85,90}, {"F","D","C-","C","C+","B-","B","B+","A-","A","A+"})</f>
        <v>F</v>
      </c>
      <c r="AL65" s="9" t="str">
        <f>LOOKUP(AL62, {0,50,60,63,66,70,73,75,80,85,90}, {"F","D","C-","C","C+","B-","B","B+","A-","A","A+"})</f>
        <v>F</v>
      </c>
      <c r="AM65" s="9" t="str">
        <f>LOOKUP(AM62, {0,50,60,63,66,70,73,75,80,85,90}, {"F","D","C-","C","C+","B-","B","B+","A-","A","A+"})</f>
        <v>F</v>
      </c>
      <c r="AN65" s="9" t="str">
        <f>LOOKUP(AN62, {0,50,60,63,66,70,73,75,80,85,90}, {"F","D","C-","C","C+","B-","B","B+","A-","A","A+"})</f>
        <v>F</v>
      </c>
      <c r="AO65" s="37"/>
      <c r="AP65" s="40"/>
      <c r="AQ65" s="43"/>
      <c r="AR65" s="46"/>
      <c r="AS65" s="49"/>
      <c r="AT65" s="9" t="str">
        <f>LOOKUP(AT62, {0,50,60,63,66,70,73,75,80,85,90}, {"F","D","C-","C","C+","B-","B","B+","A-","A","A+"})</f>
        <v>F</v>
      </c>
      <c r="AU65" s="9" t="str">
        <f>LOOKUP(AU62, {0,50,60,63,66,70,73,75,80,85,90}, {"F","D","C-","C","C+","B-","B","B+","A-","A","A+"})</f>
        <v>F</v>
      </c>
      <c r="AV65" s="9" t="str">
        <f>LOOKUP(AV62, {0,50,60,63,66,70,73,75,80,85,90}, {"F","D","C-","C","C+","B-","B","B+","A-","A","A+"})</f>
        <v>F</v>
      </c>
      <c r="AW65" s="9" t="str">
        <f>LOOKUP(AW62, {0,50,60,63,66,70,73,75,80,85,90}, {"F","D","C-","C","C+","B-","B","B+","A-","A","A+"})</f>
        <v>F</v>
      </c>
      <c r="AX65" s="9" t="str">
        <f>LOOKUP(AX62, {0,50,60,63,66,70,73,75,80,85,90}, {"F","D","C-","C","C+","B-","B","B+","A-","A","A+"})</f>
        <v>F</v>
      </c>
      <c r="AY65" s="9" t="str">
        <f>LOOKUP(AY62, {0,50,60,63,66,70,73,75,80,85,90}, {"F","D","C-","C","C+","B-","B","B+","A-","A","A+"})</f>
        <v>F</v>
      </c>
      <c r="AZ65" s="37"/>
      <c r="BA65" s="40"/>
      <c r="BB65" s="43"/>
      <c r="BC65" s="46"/>
      <c r="BD65" s="49"/>
      <c r="BE65" s="9" t="str">
        <f>LOOKUP(BE62, {0,50,60,63,66,70,73,75,80,85,90}, {"F","D","C-","C","C+","B-","B","B+","A-","A","A+"})</f>
        <v>F</v>
      </c>
      <c r="BF65" s="9" t="str">
        <f>LOOKUP(BF62, {0,50,60,63,66,70,73,75,80,85,90}, {"F","D","C-","C","C+","B-","B","B+","A-","A","A+"})</f>
        <v>F</v>
      </c>
      <c r="BG65" s="9" t="str">
        <f>LOOKUP(BG62, {0,50,60,63,66,70,73,75,80,85,90}, {"F","D","C-","C","C+","B-","B","B+","A-","A","A+"})</f>
        <v>F</v>
      </c>
      <c r="BH65" s="9" t="str">
        <f>LOOKUP(BH62, {0,50,60,63,66,70,73,75,80,85,90}, {"F","D","C-","C","C+","B-","B","B+","A-","A","A+"})</f>
        <v>F</v>
      </c>
      <c r="BI65" s="9" t="str">
        <f>LOOKUP(BI62, {0,50,60,63,66,70,73,75,80,85,90}, {"F","D","C-","C","C+","B-","B","B+","A-","A","A+"})</f>
        <v>F</v>
      </c>
      <c r="BJ65" s="9" t="str">
        <f>LOOKUP(BJ62, {0,50,60,63,66,70,73,75,80,85,90}, {"F","D","C-","C","C+","B-","B","B+","A-","A","A+"})</f>
        <v>F</v>
      </c>
      <c r="BK65" s="37"/>
      <c r="BL65" s="40"/>
      <c r="BM65" s="43"/>
      <c r="BN65" s="46"/>
      <c r="BO65" s="49"/>
    </row>
    <row r="66" spans="1:67" ht="17.399999999999999" thickBot="1" x14ac:dyDescent="0.35">
      <c r="A66" s="23"/>
      <c r="B66" s="20" t="s">
        <v>6</v>
      </c>
      <c r="C66" s="12" t="str">
        <f>LOOKUP(C62,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D66" s="12" t="str">
        <f>LOOKUP(D62,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E66" s="12" t="str">
        <f>LOOKUP(E62,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F66" s="12" t="str">
        <f>LOOKUP(F62,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66" s="12" t="str">
        <f>LOOKUP(G62,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H66" s="12" t="str">
        <f>LOOKUP(H62,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I66" s="14"/>
      <c r="J66" s="41"/>
      <c r="K66" s="65"/>
      <c r="L66" s="68"/>
      <c r="M66" s="12" t="str">
        <f>LOOKUP(M62,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66" s="12" t="str">
        <f>LOOKUP(N62,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66" s="12" t="str">
        <f>LOOKUP(O62,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66" s="12" t="str">
        <f>LOOKUP(P62,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66" s="12" t="str">
        <f>LOOKUP(Q62,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66" s="12" t="str">
        <f>LOOKUP(R62,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66" s="38"/>
      <c r="T66" s="41"/>
      <c r="U66" s="44"/>
      <c r="V66" s="46"/>
      <c r="W66" s="50"/>
      <c r="X66" s="11" t="str">
        <f>LOOKUP(X62,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66" s="12" t="str">
        <f>LOOKUP(Y62,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66" s="12" t="str">
        <f>LOOKUP(Z62,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66" s="12" t="str">
        <f>LOOKUP(AA62,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66" s="12" t="str">
        <f>LOOKUP(AB62,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66" s="30" t="str">
        <f>LOOKUP(AC62,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66" s="38"/>
      <c r="AE66" s="41"/>
      <c r="AF66" s="44"/>
      <c r="AG66" s="47"/>
      <c r="AH66" s="50"/>
      <c r="AI66" s="12" t="str">
        <f>LOOKUP(AI62,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J66" s="12" t="str">
        <f>LOOKUP(AJ62,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66" s="12" t="str">
        <f>LOOKUP(AK62,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66" s="12" t="str">
        <f>LOOKUP(AL62,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66" s="12" t="str">
        <f>LOOKUP(AM62,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66" s="12" t="str">
        <f>LOOKUP(AN62,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O66" s="38"/>
      <c r="AP66" s="41"/>
      <c r="AQ66" s="44"/>
      <c r="AR66" s="47"/>
      <c r="AS66" s="50"/>
      <c r="AT66" s="12" t="str">
        <f>LOOKUP(AT62,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66" s="12" t="str">
        <f>LOOKUP(AU62,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66" s="12" t="str">
        <f>LOOKUP(AV62,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66" s="12" t="str">
        <f>LOOKUP(AW62,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66" s="12" t="str">
        <f>LOOKUP(AX62,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66" s="12" t="str">
        <f>LOOKUP(AY62,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66" s="38"/>
      <c r="BA66" s="41"/>
      <c r="BB66" s="44"/>
      <c r="BC66" s="47"/>
      <c r="BD66" s="50"/>
      <c r="BE66" s="12" t="str">
        <f>LOOKUP(BE62,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66" s="12" t="str">
        <f>LOOKUP(BF62,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66" s="12" t="str">
        <f>LOOKUP(BG62,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66" s="12" t="str">
        <f>LOOKUP(BH62,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66" s="12" t="str">
        <f>LOOKUP(BI62,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66" s="12" t="str">
        <f>LOOKUP(BJ62,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66" s="38"/>
      <c r="BL66" s="41"/>
      <c r="BM66" s="44"/>
      <c r="BN66" s="47"/>
      <c r="BO66" s="50"/>
    </row>
    <row r="67" spans="1:67" ht="16.8" x14ac:dyDescent="0.3">
      <c r="A67" s="21">
        <v>11</v>
      </c>
      <c r="B67" s="17" t="s">
        <v>11</v>
      </c>
      <c r="C67" s="24">
        <v>3</v>
      </c>
      <c r="D67" s="7">
        <v>3</v>
      </c>
      <c r="E67" s="7">
        <v>3</v>
      </c>
      <c r="F67" s="7">
        <v>3</v>
      </c>
      <c r="G67" s="7">
        <v>3</v>
      </c>
      <c r="H67" s="7">
        <v>2</v>
      </c>
      <c r="I67" s="16">
        <f>SUM(C67:H67)</f>
        <v>17</v>
      </c>
      <c r="J67" s="39">
        <f>I68*100/600</f>
        <v>75.833333333333329</v>
      </c>
      <c r="K67" s="63">
        <f>(C67*C72+D67*D72+E67*E72+F67*F72+G67*G72+H67*H72)/(C67+D67+E67+F67+G67+H67)</f>
        <v>3.4411764705882351</v>
      </c>
      <c r="L67" s="66" t="str">
        <f>LOOKUP(K67,{0,1},{"Dropped Out"," Promoted"})</f>
        <v xml:space="preserve"> Promoted</v>
      </c>
      <c r="M67" s="24">
        <v>3</v>
      </c>
      <c r="N67" s="25">
        <v>2</v>
      </c>
      <c r="O67" s="25">
        <v>3</v>
      </c>
      <c r="P67" s="25">
        <v>3</v>
      </c>
      <c r="Q67" s="25">
        <v>3</v>
      </c>
      <c r="R67" s="26">
        <v>3</v>
      </c>
      <c r="S67" s="36">
        <f>SUM(M68,N68,O68,,P68,Q68,R68)</f>
        <v>360</v>
      </c>
      <c r="T67" s="39">
        <f>AVERAGE(M68,N68,O68,P68,Q68,R68)</f>
        <v>60</v>
      </c>
      <c r="U67" s="42">
        <f>(M67*M72+N67*N72+O67*O72+P67*P72+Q67*Q72+R67*R72)/(M67+N67+O67+P67+Q67+R67)</f>
        <v>2</v>
      </c>
      <c r="V67" s="45" t="e">
        <f>(C67*C72+D67*D72+E67*E72+F67*F72+H67*H72+#REF!*#REF!+M67*M72+N67*N72+O67*O72+P67*P72+Q67*Q72+R67*R72)/(C67+D67+E67+F67+H67+#REF!+M67+N67+O67+P67+Q67+R67)</f>
        <v>#REF!</v>
      </c>
      <c r="W67" s="48" t="e">
        <f>LOOKUP(V67,{0,1.5,2},{"Dropped Out","Probation","Promoted"})</f>
        <v>#REF!</v>
      </c>
      <c r="X67" s="24">
        <v>3</v>
      </c>
      <c r="Y67" s="25">
        <v>2</v>
      </c>
      <c r="Z67" s="25">
        <v>3</v>
      </c>
      <c r="AA67" s="25">
        <v>3</v>
      </c>
      <c r="AB67" s="25">
        <v>3</v>
      </c>
      <c r="AC67" s="26">
        <v>3</v>
      </c>
      <c r="AD67" s="36">
        <f>SUM(X68,Y68,Z68,,AA68,AB68,AC68)</f>
        <v>0</v>
      </c>
      <c r="AE67" s="39" t="e">
        <f>AVERAGE(X68,Y68,Z68,AA68,AB68,AC68)</f>
        <v>#DIV/0!</v>
      </c>
      <c r="AF67" s="42">
        <f>(X67*X72+Y67*Y72+Z67*Z72+AA67*AA72+AB67*AB72+AC67*AC72)/(X67+Y67+Z67+AA67+AB67+AC67)</f>
        <v>0</v>
      </c>
      <c r="AG67" s="45">
        <f>(N67*N72+O67*O72+P67*P72+Q67*Q72+R67*R72+S67*S72+X67*X72+Y67*Y72+Z67*Z72+AA67*AA72+AB67*AB72+AC67*AC72)/(N67+O67+P67+Q67+R67+S67+X67+Y67+Z67+AA67+AB67+AC67)</f>
        <v>7.1611253196930943E-2</v>
      </c>
      <c r="AH67" s="48" t="str">
        <f>LOOKUP(AG67,{0,1.5,2},{"Dropped Out","Probation","Promoted"})</f>
        <v>Dropped Out</v>
      </c>
      <c r="AI67" s="24">
        <v>3</v>
      </c>
      <c r="AJ67" s="25">
        <v>3</v>
      </c>
      <c r="AK67" s="25">
        <v>3</v>
      </c>
      <c r="AL67" s="25">
        <v>3</v>
      </c>
      <c r="AM67" s="25">
        <v>3</v>
      </c>
      <c r="AN67" s="26">
        <v>2</v>
      </c>
      <c r="AO67" s="36">
        <f>SUM(AI68,AJ68,AK68,,AL68,AM68,AN68)</f>
        <v>361</v>
      </c>
      <c r="AP67" s="39">
        <f>AO67*100/600</f>
        <v>60.166666666666664</v>
      </c>
      <c r="AQ67" s="42">
        <f>(AI67*AI72+AJ67*AJ72+AK67*AK72+AL67*AL72+AM67*AM72+AN67*AN72)/(AI67+AJ67+AK67+AL67+AM67+AN67)</f>
        <v>1.8941176470588237</v>
      </c>
      <c r="AR67" s="45">
        <f>(C67*C72+D67*D72+E67*E72+F67*F72+H67*H72+G67*G72++AI67*AI72+AJ67*AJ72+AK67*AK72+AL67*AL72+AM67*AM72+AN67*AN72)/(C67+D67+E67+F67+H67+G67+AI67+AJ67+AK67+AL67+AM67+AN67)</f>
        <v>2.6676470588235293</v>
      </c>
      <c r="AS67" s="48" t="str">
        <f>LOOKUP(AR67,{0,1.5},{"Dropped Out","Promoted"})</f>
        <v>Promoted</v>
      </c>
      <c r="AT67" s="24">
        <v>3</v>
      </c>
      <c r="AU67" s="25">
        <v>3</v>
      </c>
      <c r="AV67" s="25">
        <v>3</v>
      </c>
      <c r="AW67" s="25">
        <v>3</v>
      </c>
      <c r="AX67" s="25">
        <v>3</v>
      </c>
      <c r="AY67" s="26">
        <v>3</v>
      </c>
      <c r="AZ67" s="36">
        <f>SUM(AT68,AU68,AV68,,AW68,AX68,AY68)</f>
        <v>391</v>
      </c>
      <c r="BA67" s="39">
        <f>AZ67*100/600</f>
        <v>65.166666666666671</v>
      </c>
      <c r="BB67" s="42">
        <f>(AT67*AT72+AU67*AU72+AV67*AV72+AW67*AW72+AX67*AX72+AY67*AY72)/(AT67+AU67+AV67+AW67+AX67+AY67)</f>
        <v>2.5166666666666666</v>
      </c>
      <c r="BC67" s="45">
        <f>(C67*C72+D67*D72+E67*E72+F67*F72+H67*H72+G67*G72+AI67*AI72+AJ67*AJ72+AK67*AK72+AL67*AL72+AM67*AM72+AN67*AN72+AT67*AT72+AU67*AU72+AV67*AV72+AW67*AW72+AX67*AX72+AY67*AY72)/(C67+D67+E67+F67+H67+G67+AI67+AJ67+AK67+AL67+AM67+AN67+AT67+AU67+AV67+AW67+AX67+AY67)</f>
        <v>2.615384615384615</v>
      </c>
      <c r="BD67" s="48" t="str">
        <f>LOOKUP(BC67,{0,1.75},{"Dropped Out","Promoted"})</f>
        <v>Promoted</v>
      </c>
      <c r="BE67" s="24">
        <v>3</v>
      </c>
      <c r="BF67" s="25">
        <v>3</v>
      </c>
      <c r="BG67" s="25">
        <v>3</v>
      </c>
      <c r="BH67" s="25">
        <v>3</v>
      </c>
      <c r="BI67" s="25">
        <v>3</v>
      </c>
      <c r="BJ67" s="26">
        <v>3</v>
      </c>
      <c r="BK67" s="36">
        <f>SUM(BE68,BF68,BG68,,BH68,BI68,BJ68)</f>
        <v>389</v>
      </c>
      <c r="BL67" s="39">
        <f>BK67*100/600</f>
        <v>64.833333333333329</v>
      </c>
      <c r="BM67" s="42">
        <f>(BE67*BE72+BF67*BF72+BG67*BG72+BH67*BH72+BI67*BI72+BJ67*BJ72)/(BE67+BF67+BG67+BH67+BI67+BJ67)</f>
        <v>2.4833333333333334</v>
      </c>
      <c r="BN67" s="45">
        <f>(C67*C72+D67*D72+E67*E72+F67*F72+H67*H72+G67*G72+AI67*AI72+AJ67*AJ72+AK67*AK72+AL67*AL72+AM67*AM72+AN67*AN72+AT67*AT72+AU67*AU72+AV67*AV72+AW67*AW72+AX67*AX72+AY67*AY72+BE67*BE72+BF67*BF72+BG67*BG72+BH67*BH72+BI67*BI72+BJ67*BJ72)/(C67+D67+E67+F67+H67+G67+AI67+AJ67+AK67+AL67+AM67+AN67+AT67+AU67+AV67+AW67+AX67+AY67+BE67+BF67+BG67+BH67+BI67+BJ67)</f>
        <v>2.5814285714285714</v>
      </c>
      <c r="BO67" s="48" t="str">
        <f>LOOKUP(BN67,{0,2},{"Dropped Out","Promoted"})</f>
        <v>Promoted</v>
      </c>
    </row>
    <row r="68" spans="1:67" ht="16.8" x14ac:dyDescent="0.3">
      <c r="A68" s="22" t="s">
        <v>62</v>
      </c>
      <c r="B68" s="18" t="s">
        <v>12</v>
      </c>
      <c r="C68" s="7">
        <v>74</v>
      </c>
      <c r="D68" s="7">
        <v>77</v>
      </c>
      <c r="E68" s="7">
        <v>89</v>
      </c>
      <c r="F68" s="7">
        <v>66</v>
      </c>
      <c r="G68" s="7">
        <v>76</v>
      </c>
      <c r="H68" s="7">
        <v>73</v>
      </c>
      <c r="I68" s="35">
        <f>SUM(C68:H68)</f>
        <v>455</v>
      </c>
      <c r="J68" s="40"/>
      <c r="K68" s="64"/>
      <c r="L68" s="67"/>
      <c r="M68" s="27">
        <v>60</v>
      </c>
      <c r="N68" s="28">
        <v>60</v>
      </c>
      <c r="O68" s="28">
        <v>60</v>
      </c>
      <c r="P68" s="28">
        <v>60</v>
      </c>
      <c r="Q68" s="28">
        <v>60</v>
      </c>
      <c r="R68" s="29">
        <v>60</v>
      </c>
      <c r="S68" s="37"/>
      <c r="T68" s="40"/>
      <c r="U68" s="43"/>
      <c r="V68" s="46"/>
      <c r="W68" s="49"/>
      <c r="X68" s="27"/>
      <c r="Y68" s="28"/>
      <c r="Z68" s="28"/>
      <c r="AA68" s="28"/>
      <c r="AB68" s="28"/>
      <c r="AC68" s="29"/>
      <c r="AD68" s="37"/>
      <c r="AE68" s="40"/>
      <c r="AF68" s="43"/>
      <c r="AG68" s="46"/>
      <c r="AH68" s="49"/>
      <c r="AI68" s="7">
        <v>66</v>
      </c>
      <c r="AJ68" s="7">
        <v>52</v>
      </c>
      <c r="AK68" s="7">
        <v>41</v>
      </c>
      <c r="AL68" s="7">
        <v>56</v>
      </c>
      <c r="AM68" s="7">
        <v>68</v>
      </c>
      <c r="AN68" s="7">
        <v>78</v>
      </c>
      <c r="AO68" s="37"/>
      <c r="AP68" s="40"/>
      <c r="AQ68" s="43"/>
      <c r="AR68" s="46"/>
      <c r="AS68" s="49"/>
      <c r="AT68" s="7">
        <v>73</v>
      </c>
      <c r="AU68" s="7">
        <v>59</v>
      </c>
      <c r="AV68" s="7">
        <v>73</v>
      </c>
      <c r="AW68" s="7">
        <v>50</v>
      </c>
      <c r="AX68" s="7">
        <v>72</v>
      </c>
      <c r="AY68" s="7">
        <v>64</v>
      </c>
      <c r="AZ68" s="37"/>
      <c r="BA68" s="40"/>
      <c r="BB68" s="43"/>
      <c r="BC68" s="46"/>
      <c r="BD68" s="49"/>
      <c r="BE68" s="7">
        <v>64</v>
      </c>
      <c r="BF68" s="7">
        <v>73</v>
      </c>
      <c r="BG68" s="7">
        <v>60</v>
      </c>
      <c r="BH68" s="7">
        <v>71</v>
      </c>
      <c r="BI68" s="7">
        <v>50</v>
      </c>
      <c r="BJ68" s="7">
        <v>71</v>
      </c>
      <c r="BK68" s="37"/>
      <c r="BL68" s="40"/>
      <c r="BM68" s="43"/>
      <c r="BN68" s="46"/>
      <c r="BO68" s="49"/>
    </row>
    <row r="69" spans="1:67" ht="16.8" x14ac:dyDescent="0.3">
      <c r="A69" s="22" t="s">
        <v>63</v>
      </c>
      <c r="B69" s="18"/>
      <c r="C69" s="7"/>
      <c r="D69" s="7"/>
      <c r="E69" s="7"/>
      <c r="F69" s="7"/>
      <c r="G69" s="7"/>
      <c r="H69" s="7"/>
      <c r="I69" s="13"/>
      <c r="J69" s="40"/>
      <c r="K69" s="64"/>
      <c r="L69" s="67"/>
      <c r="M69" s="27"/>
      <c r="N69" s="28"/>
      <c r="O69" s="28"/>
      <c r="P69" s="28"/>
      <c r="Q69" s="28"/>
      <c r="R69" s="29"/>
      <c r="S69" s="37"/>
      <c r="T69" s="40"/>
      <c r="U69" s="43"/>
      <c r="V69" s="46"/>
      <c r="W69" s="49"/>
      <c r="X69" s="69" t="s">
        <v>18</v>
      </c>
      <c r="Y69" s="70"/>
      <c r="Z69" s="70"/>
      <c r="AA69" s="70"/>
      <c r="AB69" s="70"/>
      <c r="AC69" s="71"/>
      <c r="AD69" s="37"/>
      <c r="AE69" s="40"/>
      <c r="AF69" s="43"/>
      <c r="AG69" s="46"/>
      <c r="AH69" s="49"/>
      <c r="AI69" s="7"/>
      <c r="AJ69" s="7"/>
      <c r="AK69" s="7"/>
      <c r="AL69" s="7"/>
      <c r="AM69" s="7"/>
      <c r="AN69" s="7"/>
      <c r="AO69" s="37"/>
      <c r="AP69" s="40"/>
      <c r="AQ69" s="43"/>
      <c r="AR69" s="46"/>
      <c r="AS69" s="49"/>
      <c r="AT69" s="7"/>
      <c r="AU69" s="7"/>
      <c r="AV69" s="7"/>
      <c r="AW69" s="7"/>
      <c r="AX69" s="7"/>
      <c r="AY69" s="7"/>
      <c r="AZ69" s="37"/>
      <c r="BA69" s="40"/>
      <c r="BB69" s="43"/>
      <c r="BC69" s="46"/>
      <c r="BD69" s="49"/>
      <c r="BE69" s="7"/>
      <c r="BF69" s="7"/>
      <c r="BG69" s="7"/>
      <c r="BH69" s="7"/>
      <c r="BI69" s="7"/>
      <c r="BJ69" s="7"/>
      <c r="BK69" s="37"/>
      <c r="BL69" s="40"/>
      <c r="BM69" s="43"/>
      <c r="BN69" s="46"/>
      <c r="BO69" s="49"/>
    </row>
    <row r="70" spans="1:67" ht="16.8" x14ac:dyDescent="0.3">
      <c r="A70" s="22" t="s">
        <v>64</v>
      </c>
      <c r="B70" s="19"/>
      <c r="C70" s="7"/>
      <c r="D70" s="7"/>
      <c r="E70" s="7"/>
      <c r="F70" s="7"/>
      <c r="G70" s="7"/>
      <c r="H70" s="7"/>
      <c r="I70" s="13"/>
      <c r="J70" s="40"/>
      <c r="K70" s="64"/>
      <c r="L70" s="67"/>
      <c r="M70" s="27"/>
      <c r="N70" s="28"/>
      <c r="O70" s="28"/>
      <c r="P70" s="28"/>
      <c r="Q70" s="28"/>
      <c r="R70" s="29"/>
      <c r="S70" s="37"/>
      <c r="T70" s="40"/>
      <c r="U70" s="43"/>
      <c r="V70" s="46"/>
      <c r="W70" s="49"/>
      <c r="X70" s="27"/>
      <c r="Y70" s="28"/>
      <c r="Z70" s="28"/>
      <c r="AA70" s="28"/>
      <c r="AB70" s="28"/>
      <c r="AC70" s="29"/>
      <c r="AD70" s="37"/>
      <c r="AE70" s="40"/>
      <c r="AF70" s="43"/>
      <c r="AG70" s="46"/>
      <c r="AH70" s="49"/>
      <c r="AI70" s="7"/>
      <c r="AJ70" s="7"/>
      <c r="AK70" s="7"/>
      <c r="AL70" s="7"/>
      <c r="AM70" s="7"/>
      <c r="AN70" s="7"/>
      <c r="AO70" s="37"/>
      <c r="AP70" s="40"/>
      <c r="AQ70" s="43"/>
      <c r="AR70" s="46"/>
      <c r="AS70" s="49"/>
      <c r="AT70" s="7"/>
      <c r="AU70" s="7"/>
      <c r="AV70" s="7"/>
      <c r="AW70" s="7"/>
      <c r="AX70" s="7"/>
      <c r="AY70" s="7"/>
      <c r="AZ70" s="37"/>
      <c r="BA70" s="40"/>
      <c r="BB70" s="43"/>
      <c r="BC70" s="46"/>
      <c r="BD70" s="49"/>
      <c r="BE70" s="7"/>
      <c r="BF70" s="7"/>
      <c r="BG70" s="7"/>
      <c r="BH70" s="7"/>
      <c r="BI70" s="7"/>
      <c r="BJ70" s="7"/>
      <c r="BK70" s="37"/>
      <c r="BL70" s="40"/>
      <c r="BM70" s="43"/>
      <c r="BN70" s="46"/>
      <c r="BO70" s="49"/>
    </row>
    <row r="71" spans="1:67" ht="16.8" x14ac:dyDescent="0.3">
      <c r="A71" s="22"/>
      <c r="B71" s="19" t="s">
        <v>5</v>
      </c>
      <c r="C71" s="9" t="str">
        <f>LOOKUP(C68, {0,50,60,63,66,70,73,75,80,85,90}, {"F","D","C-","C","C+","B-","B","B+","A-","A","A+"})</f>
        <v>B</v>
      </c>
      <c r="D71" s="9" t="str">
        <f>LOOKUP(D68, {0,50,60,63,66,70,73,75,80,85,90}, {"F","D","C-","C","C+","B-","B","B+","A-","A","A+"})</f>
        <v>B+</v>
      </c>
      <c r="E71" s="9" t="str">
        <f>LOOKUP(E68, {0,50,60,63,66,70,73,75,80,85,90}, {"F","D","C-","C","C+","B-","B","B+","A-","A","A+"})</f>
        <v>A</v>
      </c>
      <c r="F71" s="9" t="str">
        <f>LOOKUP(F68, {0,50,60,63,66,70,73,75,80,85,90}, {"F","D","C-","C","C+","B-","B","B+","A-","A","A+"})</f>
        <v>C+</v>
      </c>
      <c r="G71" s="9" t="str">
        <f>LOOKUP(G68, {0,50,60,63,66,70,73,75,80,85,90}, {"F","D","C-","C","C+","B-","B","B+","A-","A","A+"})</f>
        <v>B+</v>
      </c>
      <c r="H71" s="9" t="str">
        <f>LOOKUP(H68, {0,50,60,63,66,70,73,75,80,85,90}, {"F","D","C-","C","C+","B-","B","B+","A-","A","A+"})</f>
        <v>B</v>
      </c>
      <c r="I71" s="13"/>
      <c r="J71" s="40"/>
      <c r="K71" s="64"/>
      <c r="L71" s="67"/>
      <c r="M71" s="9" t="str">
        <f>LOOKUP(M68, {0,50,60,63,66,70,73,75,80,85,90}, {"F","D","C-","C","C+","B-","B","B+","A-","A","A+"})</f>
        <v>C-</v>
      </c>
      <c r="N71" s="9" t="str">
        <f>LOOKUP(N68, {0,50,60,63,66,70,73,75,80,85,90}, {"F","D","C-","C","C+","B-","B","B+","A-","A","A+"})</f>
        <v>C-</v>
      </c>
      <c r="O71" s="9" t="str">
        <f>LOOKUP(O68, {0,50,60,63,66,70,73,75,80,85,90}, {"F","D","C-","C","C+","B-","B","B+","A-","A","A+"})</f>
        <v>C-</v>
      </c>
      <c r="P71" s="9" t="str">
        <f>LOOKUP(P68, {0,50,60,63,66,70,73,75,80,85,90}, {"F","D","C-","C","C+","B-","B","B+","A-","A","A+"})</f>
        <v>C-</v>
      </c>
      <c r="Q71" s="9" t="str">
        <f>LOOKUP(Q68, {0,50,60,63,66,70,73,75,80,85,90}, {"F","D","C-","C","C+","B-","B","B+","A-","A","A+"})</f>
        <v>C-</v>
      </c>
      <c r="R71" s="9" t="str">
        <f>LOOKUP(R68, {0,50,60,63,66,70,73,75,80,85,90}, {"F","D","C-","C","C+","B-","B","B+","A-","A","A+"})</f>
        <v>C-</v>
      </c>
      <c r="S71" s="37"/>
      <c r="T71" s="40"/>
      <c r="U71" s="43"/>
      <c r="V71" s="46"/>
      <c r="W71" s="49"/>
      <c r="X71" s="10" t="str">
        <f>LOOKUP(X68, {0,50,55,58,61,65,70,75,80,85}, {"F","D","C-","C","C+","B-","B","B+","A-","A+"})</f>
        <v>F</v>
      </c>
      <c r="Y71" s="9" t="str">
        <f>LOOKUP(Y68, {0,50,55,58,61,65,70,75,80,85}, {"F","D","C-","C","C+","B-","B","B+","A-","A+"})</f>
        <v>F</v>
      </c>
      <c r="Z71" s="9" t="str">
        <f>LOOKUP(Z68, {0,50,55,58,61,65,70,75,80,85}, {"F","D","C-","C","C+","B-","B","B+","A-","A+"})</f>
        <v>F</v>
      </c>
      <c r="AA71" s="9" t="str">
        <f>LOOKUP(AA68, {0,50,55,58,61,65,70,75,80,85}, {"F","D","C-","C","C+","B-","B","B+","A-","A+"})</f>
        <v>F</v>
      </c>
      <c r="AB71" s="9" t="str">
        <f>LOOKUP(AB68, {0,50,55,58,61,65,70,75,80,85}, {"F","D","C-","C","C+","B-","B","B+","A-","A+"})</f>
        <v>F</v>
      </c>
      <c r="AC71" s="29" t="str">
        <f>LOOKUP(AC68, {0,50,55,58,61,65,70,75,80,85}, {"F","D","C-","C","C+","B-","B","B+","A-","A+"})</f>
        <v>F</v>
      </c>
      <c r="AD71" s="37"/>
      <c r="AE71" s="40"/>
      <c r="AF71" s="43"/>
      <c r="AG71" s="46"/>
      <c r="AH71" s="49"/>
      <c r="AI71" s="9" t="str">
        <f>LOOKUP(AI68, {0,50,60,63,66,70,73,75,80,85,90}, {"F","D","C-","C","C+","B-","B","B+","A-","A","A+"})</f>
        <v>C+</v>
      </c>
      <c r="AJ71" s="9" t="str">
        <f>LOOKUP(AJ68, {0,50,60,63,66,70,73,75,80,85,90}, {"F","D","C-","C","C+","B-","B","B+","A-","A","A+"})</f>
        <v>D</v>
      </c>
      <c r="AK71" s="9" t="str">
        <f>LOOKUP(AK68, {0,50,60,63,66,70,73,75,80,85,90}, {"F","D","C-","C","C+","B-","B","B+","A-","A","A+"})</f>
        <v>F</v>
      </c>
      <c r="AL71" s="9" t="str">
        <f>LOOKUP(AL68, {0,50,60,63,66,70,73,75,80,85,90}, {"F","D","C-","C","C+","B-","B","B+","A-","A","A+"})</f>
        <v>D</v>
      </c>
      <c r="AM71" s="9" t="str">
        <f>LOOKUP(AM68, {0,50,60,63,66,70,73,75,80,85,90}, {"F","D","C-","C","C+","B-","B","B+","A-","A","A+"})</f>
        <v>C+</v>
      </c>
      <c r="AN71" s="9" t="str">
        <f>LOOKUP(AN68, {0,50,60,63,66,70,73,75,80,85,90}, {"F","D","C-","C","C+","B-","B","B+","A-","A","A+"})</f>
        <v>B+</v>
      </c>
      <c r="AO71" s="37"/>
      <c r="AP71" s="40"/>
      <c r="AQ71" s="43"/>
      <c r="AR71" s="46"/>
      <c r="AS71" s="49"/>
      <c r="AT71" s="9" t="str">
        <f>LOOKUP(AT68, {0,50,60,63,66,70,73,75,80,85,90}, {"F","D","C-","C","C+","B-","B","B+","A-","A","A+"})</f>
        <v>B</v>
      </c>
      <c r="AU71" s="9" t="str">
        <f>LOOKUP(AU68, {0,50,60,63,66,70,73,75,80,85,90}, {"F","D","C-","C","C+","B-","B","B+","A-","A","A+"})</f>
        <v>D</v>
      </c>
      <c r="AV71" s="9" t="str">
        <f>LOOKUP(AV68, {0,50,60,63,66,70,73,75,80,85,90}, {"F","D","C-","C","C+","B-","B","B+","A-","A","A+"})</f>
        <v>B</v>
      </c>
      <c r="AW71" s="9" t="str">
        <f>LOOKUP(AW68, {0,50,60,63,66,70,73,75,80,85,90}, {"F","D","C-","C","C+","B-","B","B+","A-","A","A+"})</f>
        <v>D</v>
      </c>
      <c r="AX71" s="9" t="str">
        <f>LOOKUP(AX68, {0,50,60,63,66,70,73,75,80,85,90}, {"F","D","C-","C","C+","B-","B","B+","A-","A","A+"})</f>
        <v>B-</v>
      </c>
      <c r="AY71" s="9" t="str">
        <f>LOOKUP(AY68, {0,50,60,63,66,70,73,75,80,85,90}, {"F","D","C-","C","C+","B-","B","B+","A-","A","A+"})</f>
        <v>C</v>
      </c>
      <c r="AZ71" s="37"/>
      <c r="BA71" s="40"/>
      <c r="BB71" s="43"/>
      <c r="BC71" s="46"/>
      <c r="BD71" s="49"/>
      <c r="BE71" s="9" t="str">
        <f>LOOKUP(BE68, {0,50,60,63,66,70,73,75,80,85,90}, {"F","D","C-","C","C+","B-","B","B+","A-","A","A+"})</f>
        <v>C</v>
      </c>
      <c r="BF71" s="9" t="str">
        <f>LOOKUP(BF68, {0,50,60,63,66,70,73,75,80,85,90}, {"F","D","C-","C","C+","B-","B","B+","A-","A","A+"})</f>
        <v>B</v>
      </c>
      <c r="BG71" s="9" t="str">
        <f>LOOKUP(BG68, {0,50,60,63,66,70,73,75,80,85,90}, {"F","D","C-","C","C+","B-","B","B+","A-","A","A+"})</f>
        <v>C-</v>
      </c>
      <c r="BH71" s="9" t="str">
        <f>LOOKUP(BH68, {0,50,60,63,66,70,73,75,80,85,90}, {"F","D","C-","C","C+","B-","B","B+","A-","A","A+"})</f>
        <v>B-</v>
      </c>
      <c r="BI71" s="9" t="str">
        <f>LOOKUP(BI68, {0,50,60,63,66,70,73,75,80,85,90}, {"F","D","C-","C","C+","B-","B","B+","A-","A","A+"})</f>
        <v>D</v>
      </c>
      <c r="BJ71" s="9" t="str">
        <f>LOOKUP(BJ68, {0,50,60,63,66,70,73,75,80,85,90}, {"F","D","C-","C","C+","B-","B","B+","A-","A","A+"})</f>
        <v>B-</v>
      </c>
      <c r="BK71" s="37"/>
      <c r="BL71" s="40"/>
      <c r="BM71" s="43"/>
      <c r="BN71" s="46"/>
      <c r="BO71" s="49"/>
    </row>
    <row r="72" spans="1:67" ht="17.399999999999999" thickBot="1" x14ac:dyDescent="0.35">
      <c r="A72" s="23"/>
      <c r="B72" s="20" t="s">
        <v>6</v>
      </c>
      <c r="C72" s="12" t="str">
        <f>LOOKUP(C68,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D72" s="12" t="str">
        <f>LOOKUP(D68,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E72" s="12" t="str">
        <f>LOOKUP(E68,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72" s="12" t="str">
        <f>LOOKUP(F68,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G72" s="12" t="str">
        <f>LOOKUP(G68,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H72" s="12" t="str">
        <f>LOOKUP(H68,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I72" s="14"/>
      <c r="J72" s="41"/>
      <c r="K72" s="65"/>
      <c r="L72" s="68"/>
      <c r="M72" s="12" t="str">
        <f>LOOKUP(M68,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72" s="12" t="str">
        <f>LOOKUP(N68,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72" s="12" t="str">
        <f>LOOKUP(O68,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72" s="12" t="str">
        <f>LOOKUP(P68,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72" s="12" t="str">
        <f>LOOKUP(Q68,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72" s="12" t="str">
        <f>LOOKUP(R68,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72" s="38"/>
      <c r="T72" s="41"/>
      <c r="U72" s="44"/>
      <c r="V72" s="46"/>
      <c r="W72" s="50"/>
      <c r="X72" s="11" t="str">
        <f>LOOKUP(X68,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72" s="12" t="str">
        <f>LOOKUP(Y68,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72" s="12" t="str">
        <f>LOOKUP(Z68,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72" s="12" t="str">
        <f>LOOKUP(AA68,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72" s="12" t="str">
        <f>LOOKUP(AB68,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72" s="30" t="str">
        <f>LOOKUP(AC68,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72" s="38"/>
      <c r="AE72" s="41"/>
      <c r="AF72" s="44"/>
      <c r="AG72" s="47"/>
      <c r="AH72" s="50"/>
      <c r="AI72" s="12" t="str">
        <f>LOOKUP(AI68,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J72" s="12" t="str">
        <f>LOOKUP(AJ68,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K72" s="12" t="str">
        <f>LOOKUP(AK68,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72" s="12" t="str">
        <f>LOOKUP(AL68,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M72" s="12" t="str">
        <f>LOOKUP(AM68,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N72" s="12" t="str">
        <f>LOOKUP(AN68,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O72" s="38"/>
      <c r="AP72" s="41"/>
      <c r="AQ72" s="44"/>
      <c r="AR72" s="47"/>
      <c r="AS72" s="50"/>
      <c r="AT72" s="12" t="str">
        <f>LOOKUP(AT68,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U72" s="12" t="str">
        <f>LOOKUP(AU68,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AV72" s="12" t="str">
        <f>LOOKUP(AV68,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W72" s="12" t="str">
        <f>LOOKUP(AW68,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X72" s="12" t="str">
        <f>LOOKUP(AX68,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3.20</v>
      </c>
      <c r="AY72" s="12" t="str">
        <f>LOOKUP(AY68,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Z72" s="38"/>
      <c r="BA72" s="41"/>
      <c r="BB72" s="44"/>
      <c r="BC72" s="47"/>
      <c r="BD72" s="50"/>
      <c r="BE72" s="12" t="str">
        <f>LOOKUP(BE68,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BF72" s="12" t="str">
        <f>LOOKUP(BF68,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G72" s="12" t="str">
        <f>LOOKUP(BG68,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H72" s="12" t="str">
        <f>LOOKUP(BH68,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BI72" s="12" t="str">
        <f>LOOKUP(BI68,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BJ72" s="12" t="str">
        <f>LOOKUP(BJ68,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BK72" s="38"/>
      <c r="BL72" s="41"/>
      <c r="BM72" s="44"/>
      <c r="BN72" s="47"/>
      <c r="BO72" s="50"/>
    </row>
    <row r="73" spans="1:67" ht="16.8" x14ac:dyDescent="0.3">
      <c r="A73" s="21">
        <v>12</v>
      </c>
      <c r="B73" s="17" t="s">
        <v>11</v>
      </c>
      <c r="C73" s="24">
        <v>3</v>
      </c>
      <c r="D73" s="7">
        <v>3</v>
      </c>
      <c r="E73" s="7">
        <v>3</v>
      </c>
      <c r="F73" s="7">
        <v>3</v>
      </c>
      <c r="G73" s="7">
        <v>3</v>
      </c>
      <c r="H73" s="7">
        <v>2</v>
      </c>
      <c r="I73" s="16">
        <f>SUM(C73:H73)</f>
        <v>17</v>
      </c>
      <c r="J73" s="39">
        <f>I74*100/600</f>
        <v>61.5</v>
      </c>
      <c r="K73" s="63">
        <f>(C73*C78+D73*D78+E73*E78+F73*F78+G73*G78+H73*H78)/(C73+D73+E73+F73+G73+H73)</f>
        <v>2.1</v>
      </c>
      <c r="L73" s="66" t="str">
        <f>LOOKUP(K73,{0,1},{"Dropped Out"," Promoted"})</f>
        <v xml:space="preserve"> Promoted</v>
      </c>
      <c r="M73" s="24">
        <v>3</v>
      </c>
      <c r="N73" s="25">
        <v>2</v>
      </c>
      <c r="O73" s="25">
        <v>3</v>
      </c>
      <c r="P73" s="25">
        <v>3</v>
      </c>
      <c r="Q73" s="25">
        <v>3</v>
      </c>
      <c r="R73" s="26">
        <v>3</v>
      </c>
      <c r="S73" s="36">
        <f>SUM(M74,N74,O74,,P74,Q74,R74)</f>
        <v>360</v>
      </c>
      <c r="T73" s="39">
        <f>AVERAGE(M74,N74,O74,P74,Q74,R74)</f>
        <v>60</v>
      </c>
      <c r="U73" s="42">
        <f>(M73*M78+N73*N78+O73*O78+P73*P78+Q73*Q78+R73*R78)/(M73+N73+O73+P73+Q73+R73)</f>
        <v>2</v>
      </c>
      <c r="V73" s="45" t="e">
        <f>(C73*C78+D73*D78+E73*E78+F73*F78+H73*H78+#REF!*#REF!+M73*M78+N73*N78+O73*O78+P73*P78+Q73*Q78+R73*R78)/(C73+D73+E73+F73+H73+#REF!+M73+N73+O73+P73+Q73+R73)</f>
        <v>#REF!</v>
      </c>
      <c r="W73" s="48" t="e">
        <f>LOOKUP(V73,{0,1.5,2},{"Dropped Out","Probation","Promoted"})</f>
        <v>#REF!</v>
      </c>
      <c r="X73" s="24">
        <v>3</v>
      </c>
      <c r="Y73" s="25">
        <v>2</v>
      </c>
      <c r="Z73" s="25">
        <v>3</v>
      </c>
      <c r="AA73" s="25">
        <v>3</v>
      </c>
      <c r="AB73" s="25">
        <v>3</v>
      </c>
      <c r="AC73" s="26">
        <v>3</v>
      </c>
      <c r="AD73" s="36">
        <f>SUM(X74,Y74,Z74,,AA74,AB74,AC74)</f>
        <v>0</v>
      </c>
      <c r="AE73" s="39" t="e">
        <f>AVERAGE(X74,Y74,Z74,AA74,AB74,AC74)</f>
        <v>#DIV/0!</v>
      </c>
      <c r="AF73" s="42">
        <f>(X73*X78+Y73*Y78+Z73*Z78+AA73*AA78+AB73*AB78+AC73*AC78)/(X73+Y73+Z73+AA73+AB73+AC73)</f>
        <v>0</v>
      </c>
      <c r="AG73" s="45">
        <f>(N73*N78+O73*O78+P73*P78+Q73*Q78+R73*R78+S73*S78+X73*X78+Y73*Y78+Z73*Z78+AA73*AA78+AB73*AB78+AC73*AC78)/(N73+O73+P73+Q73+R73+S73+X73+Y73+Z73+AA73+AB73+AC73)</f>
        <v>7.1611253196930943E-2</v>
      </c>
      <c r="AH73" s="48" t="str">
        <f>LOOKUP(AG73,{0,1.5,2},{"Dropped Out","Probation","Promoted"})</f>
        <v>Dropped Out</v>
      </c>
      <c r="AI73" s="24">
        <v>3</v>
      </c>
      <c r="AJ73" s="25">
        <v>3</v>
      </c>
      <c r="AK73" s="25">
        <v>3</v>
      </c>
      <c r="AL73" s="25">
        <v>3</v>
      </c>
      <c r="AM73" s="25">
        <v>3</v>
      </c>
      <c r="AN73" s="26">
        <v>2</v>
      </c>
      <c r="AO73" s="36">
        <f>SUM(AI74,AJ74,AK74,,AL74,AM74,AN74)</f>
        <v>367</v>
      </c>
      <c r="AP73" s="39">
        <f>AO73*100/600</f>
        <v>61.166666666666664</v>
      </c>
      <c r="AQ73" s="42">
        <f>(AI73*AI78+AJ73*AJ78+AK73*AK78+AL73*AL78+AM73*AM78+AN73*AN78)/(AI73+AJ73+AK73+AL73+AM73+AN73)</f>
        <v>1.917647058823529</v>
      </c>
      <c r="AR73" s="45">
        <f>(C73*C78+D73*D78+E73*E78+F73*F78+H73*H78+G73*G78++AI73*AI78+AJ73*AJ78+AK73*AK78+AL73*AL78+AM73*AM78+AN73*AN78)/(C73+D73+E73+F73+H73+G73+AI73+AJ73+AK73+AL73+AM73+AN73)</f>
        <v>2.0088235294117651</v>
      </c>
      <c r="AS73" s="48" t="str">
        <f>LOOKUP(AR73,{0,1.5},{"Dropped Out","Promoted"})</f>
        <v>Promoted</v>
      </c>
      <c r="AT73" s="24">
        <v>3</v>
      </c>
      <c r="AU73" s="25">
        <v>3</v>
      </c>
      <c r="AV73" s="25">
        <v>3</v>
      </c>
      <c r="AW73" s="25">
        <v>3</v>
      </c>
      <c r="AX73" s="25">
        <v>3</v>
      </c>
      <c r="AY73" s="26">
        <v>3</v>
      </c>
      <c r="AZ73" s="36">
        <f>SUM(AT74,AU74,AV74,,AW74,AX74,AY74)</f>
        <v>369</v>
      </c>
      <c r="BA73" s="39">
        <f>AZ73*100/600</f>
        <v>61.5</v>
      </c>
      <c r="BB73" s="42">
        <f>(AT73*AT78+AU73*AU78+AV73*AV78+AW73*AW78+AX73*AX78+AY73*AY78)/(AT73+AU73+AV73+AW73+AX73+AY73)</f>
        <v>2.0666666666666669</v>
      </c>
      <c r="BC73" s="45">
        <f>(C73*C78+D73*D78+E73*E78+F73*F78+H73*H78+G73*G78+AI73*AI78+AJ73*AJ78+AK73*AK78+AL73*AL78+AM73*AM78+AN73*AN78+AT73*AT78+AU73*AU78+AV73*AV78+AW73*AW78+AX73*AX78+AY73*AY78)/(C73+D73+E73+F73+H73+G73+AI73+AJ73+AK73+AL73+AM73+AN73+AT73+AU73+AV73+AW73+AX73+AY73)</f>
        <v>2.0288461538461537</v>
      </c>
      <c r="BD73" s="48" t="str">
        <f>LOOKUP(BC73,{0,1.75},{"Dropped Out","Promoted"})</f>
        <v>Promoted</v>
      </c>
      <c r="BE73" s="24">
        <v>3</v>
      </c>
      <c r="BF73" s="25">
        <v>3</v>
      </c>
      <c r="BG73" s="25">
        <v>3</v>
      </c>
      <c r="BH73" s="25">
        <v>3</v>
      </c>
      <c r="BI73" s="25">
        <v>3</v>
      </c>
      <c r="BJ73" s="26">
        <v>3</v>
      </c>
      <c r="BK73" s="36">
        <f>SUM(BE74,BF74,BG74,,BH74,BI74,BJ74)</f>
        <v>400</v>
      </c>
      <c r="BL73" s="39">
        <f>BK73*100/600</f>
        <v>66.666666666666671</v>
      </c>
      <c r="BM73" s="42">
        <f>(BE73*BE78+BF73*BF78+BG73*BG78+BH73*BH78+BI73*BI78+BJ73*BJ78)/(BE73+BF73+BG73+BH73+BI73+BJ73)</f>
        <v>2.6666666666666665</v>
      </c>
      <c r="BN73" s="45">
        <f>(C73*C78+D73*D78+E73*E78+F73*F78+H73*H78+G73*G78+AI73*AI78+AJ73*AJ78+AK73*AK78+AL73*AL78+AM73*AM78+AN73*AN78+AT73*AT78+AU73*AU78+AV73*AV78+AW73*AW78+AX73*AX78+AY73*AY78+BE73*BE78+BF73*BF78+BG73*BG78+BH73*BH78+BI73*BI78+BJ73*BJ78)/(C73+D73+E73+F73+H73+G73+AI73+AJ73+AK73+AL73+AM73+AN73+AT73+AU73+AV73+AW73+AX73+AY73+BE73+BF73+BG73+BH73+BI73+BJ73)</f>
        <v>2.1928571428571431</v>
      </c>
      <c r="BO73" s="48" t="str">
        <f>LOOKUP(BN73,{0,2},{"Dropped Out","Promoted"})</f>
        <v>Promoted</v>
      </c>
    </row>
    <row r="74" spans="1:67" ht="16.8" x14ac:dyDescent="0.3">
      <c r="A74" s="22" t="s">
        <v>65</v>
      </c>
      <c r="B74" s="18" t="s">
        <v>12</v>
      </c>
      <c r="C74" s="7">
        <v>57</v>
      </c>
      <c r="D74" s="7">
        <v>67</v>
      </c>
      <c r="E74" s="7">
        <v>57</v>
      </c>
      <c r="F74" s="7">
        <v>68</v>
      </c>
      <c r="G74" s="7">
        <v>50</v>
      </c>
      <c r="H74" s="7">
        <v>70</v>
      </c>
      <c r="I74" s="35">
        <f>SUM(C74:H74)</f>
        <v>369</v>
      </c>
      <c r="J74" s="40"/>
      <c r="K74" s="64"/>
      <c r="L74" s="67"/>
      <c r="M74" s="27">
        <v>60</v>
      </c>
      <c r="N74" s="28">
        <v>60</v>
      </c>
      <c r="O74" s="28">
        <v>60</v>
      </c>
      <c r="P74" s="28">
        <v>60</v>
      </c>
      <c r="Q74" s="28">
        <v>60</v>
      </c>
      <c r="R74" s="29">
        <v>60</v>
      </c>
      <c r="S74" s="37"/>
      <c r="T74" s="40"/>
      <c r="U74" s="43"/>
      <c r="V74" s="46"/>
      <c r="W74" s="49"/>
      <c r="X74" s="27"/>
      <c r="Y74" s="28"/>
      <c r="Z74" s="28"/>
      <c r="AA74" s="28"/>
      <c r="AB74" s="28"/>
      <c r="AC74" s="29"/>
      <c r="AD74" s="37"/>
      <c r="AE74" s="40"/>
      <c r="AF74" s="43"/>
      <c r="AG74" s="46"/>
      <c r="AH74" s="49"/>
      <c r="AI74" s="7">
        <v>64</v>
      </c>
      <c r="AJ74" s="7">
        <v>50</v>
      </c>
      <c r="AK74" s="7">
        <v>54</v>
      </c>
      <c r="AL74" s="7">
        <v>74</v>
      </c>
      <c r="AM74" s="7">
        <v>39</v>
      </c>
      <c r="AN74" s="7">
        <v>86</v>
      </c>
      <c r="AO74" s="37"/>
      <c r="AP74" s="40"/>
      <c r="AQ74" s="43"/>
      <c r="AR74" s="46"/>
      <c r="AS74" s="49"/>
      <c r="AT74" s="7">
        <v>66</v>
      </c>
      <c r="AU74" s="7">
        <v>63</v>
      </c>
      <c r="AV74" s="7">
        <v>57</v>
      </c>
      <c r="AW74" s="7">
        <v>45</v>
      </c>
      <c r="AX74" s="7">
        <v>71</v>
      </c>
      <c r="AY74" s="7">
        <v>67</v>
      </c>
      <c r="AZ74" s="37"/>
      <c r="BA74" s="40"/>
      <c r="BB74" s="43"/>
      <c r="BC74" s="46"/>
      <c r="BD74" s="49"/>
      <c r="BE74" s="7">
        <v>60</v>
      </c>
      <c r="BF74" s="7">
        <v>75</v>
      </c>
      <c r="BG74" s="7">
        <v>65</v>
      </c>
      <c r="BH74" s="7">
        <v>74</v>
      </c>
      <c r="BI74" s="7">
        <v>51</v>
      </c>
      <c r="BJ74" s="7">
        <v>75</v>
      </c>
      <c r="BK74" s="37"/>
      <c r="BL74" s="40"/>
      <c r="BM74" s="43"/>
      <c r="BN74" s="46"/>
      <c r="BO74" s="49"/>
    </row>
    <row r="75" spans="1:67" ht="16.8" x14ac:dyDescent="0.3">
      <c r="A75" s="22" t="s">
        <v>66</v>
      </c>
      <c r="B75" s="18"/>
      <c r="C75" s="7"/>
      <c r="D75" s="7"/>
      <c r="E75" s="7"/>
      <c r="F75" s="7"/>
      <c r="G75" s="7"/>
      <c r="H75" s="7"/>
      <c r="I75" s="13"/>
      <c r="J75" s="40"/>
      <c r="K75" s="64"/>
      <c r="L75" s="67"/>
      <c r="M75" s="27"/>
      <c r="N75" s="28"/>
      <c r="O75" s="28"/>
      <c r="P75" s="28"/>
      <c r="Q75" s="28"/>
      <c r="R75" s="29"/>
      <c r="S75" s="37"/>
      <c r="T75" s="40"/>
      <c r="U75" s="43"/>
      <c r="V75" s="46"/>
      <c r="W75" s="49"/>
      <c r="X75" s="69" t="s">
        <v>18</v>
      </c>
      <c r="Y75" s="70"/>
      <c r="Z75" s="70"/>
      <c r="AA75" s="70"/>
      <c r="AB75" s="70"/>
      <c r="AC75" s="71"/>
      <c r="AD75" s="37"/>
      <c r="AE75" s="40"/>
      <c r="AF75" s="43"/>
      <c r="AG75" s="46"/>
      <c r="AH75" s="49"/>
      <c r="AI75" s="7"/>
      <c r="AJ75" s="7"/>
      <c r="AK75" s="7"/>
      <c r="AL75" s="7"/>
      <c r="AM75" s="7"/>
      <c r="AN75" s="7"/>
      <c r="AO75" s="37"/>
      <c r="AP75" s="40"/>
      <c r="AQ75" s="43"/>
      <c r="AR75" s="46"/>
      <c r="AS75" s="49"/>
      <c r="AT75" s="7"/>
      <c r="AU75" s="7"/>
      <c r="AV75" s="7"/>
      <c r="AW75" s="7"/>
      <c r="AX75" s="7"/>
      <c r="AY75" s="7"/>
      <c r="AZ75" s="37"/>
      <c r="BA75" s="40"/>
      <c r="BB75" s="43"/>
      <c r="BC75" s="46"/>
      <c r="BD75" s="49"/>
      <c r="BE75" s="7"/>
      <c r="BF75" s="7"/>
      <c r="BG75" s="7"/>
      <c r="BH75" s="7"/>
      <c r="BI75" s="7"/>
      <c r="BJ75" s="7"/>
      <c r="BK75" s="37"/>
      <c r="BL75" s="40"/>
      <c r="BM75" s="43"/>
      <c r="BN75" s="46"/>
      <c r="BO75" s="49"/>
    </row>
    <row r="76" spans="1:67" ht="16.8" x14ac:dyDescent="0.3">
      <c r="A76" s="22" t="s">
        <v>67</v>
      </c>
      <c r="B76" s="19"/>
      <c r="C76" s="7"/>
      <c r="D76" s="7"/>
      <c r="E76" s="7"/>
      <c r="F76" s="7"/>
      <c r="G76" s="7"/>
      <c r="H76" s="7"/>
      <c r="I76" s="13"/>
      <c r="J76" s="40"/>
      <c r="K76" s="64"/>
      <c r="L76" s="67"/>
      <c r="M76" s="27"/>
      <c r="N76" s="28"/>
      <c r="O76" s="28"/>
      <c r="P76" s="28"/>
      <c r="Q76" s="28"/>
      <c r="R76" s="29"/>
      <c r="S76" s="37"/>
      <c r="T76" s="40"/>
      <c r="U76" s="43"/>
      <c r="V76" s="46"/>
      <c r="W76" s="49"/>
      <c r="X76" s="27"/>
      <c r="Y76" s="28"/>
      <c r="Z76" s="28"/>
      <c r="AA76" s="28"/>
      <c r="AB76" s="28"/>
      <c r="AC76" s="29"/>
      <c r="AD76" s="37"/>
      <c r="AE76" s="40"/>
      <c r="AF76" s="43"/>
      <c r="AG76" s="46"/>
      <c r="AH76" s="49"/>
      <c r="AI76" s="7"/>
      <c r="AJ76" s="7"/>
      <c r="AK76" s="7"/>
      <c r="AL76" s="7"/>
      <c r="AM76" s="7"/>
      <c r="AN76" s="7"/>
      <c r="AO76" s="37"/>
      <c r="AP76" s="40"/>
      <c r="AQ76" s="43"/>
      <c r="AR76" s="46"/>
      <c r="AS76" s="49"/>
      <c r="AT76" s="7"/>
      <c r="AU76" s="7"/>
      <c r="AV76" s="7"/>
      <c r="AW76" s="7"/>
      <c r="AX76" s="7"/>
      <c r="AY76" s="7"/>
      <c r="AZ76" s="37"/>
      <c r="BA76" s="40"/>
      <c r="BB76" s="43"/>
      <c r="BC76" s="46"/>
      <c r="BD76" s="49"/>
      <c r="BE76" s="7"/>
      <c r="BF76" s="7"/>
      <c r="BG76" s="7"/>
      <c r="BH76" s="7"/>
      <c r="BI76" s="7"/>
      <c r="BJ76" s="7"/>
      <c r="BK76" s="37"/>
      <c r="BL76" s="40"/>
      <c r="BM76" s="43"/>
      <c r="BN76" s="46"/>
      <c r="BO76" s="49"/>
    </row>
    <row r="77" spans="1:67" ht="16.8" x14ac:dyDescent="0.3">
      <c r="A77" s="22"/>
      <c r="B77" s="19" t="s">
        <v>5</v>
      </c>
      <c r="C77" s="9" t="str">
        <f>LOOKUP(C74, {0,50,60,63,66,70,73,75,80,85,90}, {"F","D","C-","C","C+","B-","B","B+","A-","A","A+"})</f>
        <v>D</v>
      </c>
      <c r="D77" s="9" t="str">
        <f>LOOKUP(D74, {0,50,60,63,66,70,73,75,80,85,90}, {"F","D","C-","C","C+","B-","B","B+","A-","A","A+"})</f>
        <v>C+</v>
      </c>
      <c r="E77" s="9" t="str">
        <f>LOOKUP(E74, {0,50,60,63,66,70,73,75,80,85,90}, {"F","D","C-","C","C+","B-","B","B+","A-","A","A+"})</f>
        <v>D</v>
      </c>
      <c r="F77" s="9" t="str">
        <f>LOOKUP(F74, {0,50,60,63,66,70,73,75,80,85,90}, {"F","D","C-","C","C+","B-","B","B+","A-","A","A+"})</f>
        <v>C+</v>
      </c>
      <c r="G77" s="9" t="str">
        <f>LOOKUP(G74, {0,50,60,63,66,70,73,75,80,85,90}, {"F","D","C-","C","C+","B-","B","B+","A-","A","A+"})</f>
        <v>D</v>
      </c>
      <c r="H77" s="9" t="str">
        <f>LOOKUP(H74, {0,50,60,63,66,70,73,75,80,85,90}, {"F","D","C-","C","C+","B-","B","B+","A-","A","A+"})</f>
        <v>B-</v>
      </c>
      <c r="I77" s="13"/>
      <c r="J77" s="40"/>
      <c r="K77" s="64"/>
      <c r="L77" s="67"/>
      <c r="M77" s="9" t="str">
        <f>LOOKUP(M74, {0,50,60,63,66,70,73,75,80,85,90}, {"F","D","C-","C","C+","B-","B","B+","A-","A","A+"})</f>
        <v>C-</v>
      </c>
      <c r="N77" s="9" t="str">
        <f>LOOKUP(N74, {0,50,60,63,66,70,73,75,80,85,90}, {"F","D","C-","C","C+","B-","B","B+","A-","A","A+"})</f>
        <v>C-</v>
      </c>
      <c r="O77" s="9" t="str">
        <f>LOOKUP(O74, {0,50,60,63,66,70,73,75,80,85,90}, {"F","D","C-","C","C+","B-","B","B+","A-","A","A+"})</f>
        <v>C-</v>
      </c>
      <c r="P77" s="9" t="str">
        <f>LOOKUP(P74, {0,50,60,63,66,70,73,75,80,85,90}, {"F","D","C-","C","C+","B-","B","B+","A-","A","A+"})</f>
        <v>C-</v>
      </c>
      <c r="Q77" s="9" t="str">
        <f>LOOKUP(Q74, {0,50,60,63,66,70,73,75,80,85,90}, {"F","D","C-","C","C+","B-","B","B+","A-","A","A+"})</f>
        <v>C-</v>
      </c>
      <c r="R77" s="9" t="str">
        <f>LOOKUP(R74, {0,50,60,63,66,70,73,75,80,85,90}, {"F","D","C-","C","C+","B-","B","B+","A-","A","A+"})</f>
        <v>C-</v>
      </c>
      <c r="S77" s="37"/>
      <c r="T77" s="40"/>
      <c r="U77" s="43"/>
      <c r="V77" s="46"/>
      <c r="W77" s="49"/>
      <c r="X77" s="10" t="str">
        <f>LOOKUP(X74, {0,50,55,58,61,65,70,75,80,85}, {"F","D","C-","C","C+","B-","B","B+","A-","A+"})</f>
        <v>F</v>
      </c>
      <c r="Y77" s="9" t="str">
        <f>LOOKUP(Y74, {0,50,55,58,61,65,70,75,80,85}, {"F","D","C-","C","C+","B-","B","B+","A-","A+"})</f>
        <v>F</v>
      </c>
      <c r="Z77" s="9" t="str">
        <f>LOOKUP(Z74, {0,50,55,58,61,65,70,75,80,85}, {"F","D","C-","C","C+","B-","B","B+","A-","A+"})</f>
        <v>F</v>
      </c>
      <c r="AA77" s="9" t="str">
        <f>LOOKUP(AA74, {0,50,55,58,61,65,70,75,80,85}, {"F","D","C-","C","C+","B-","B","B+","A-","A+"})</f>
        <v>F</v>
      </c>
      <c r="AB77" s="9" t="str">
        <f>LOOKUP(AB74, {0,50,55,58,61,65,70,75,80,85}, {"F","D","C-","C","C+","B-","B","B+","A-","A+"})</f>
        <v>F</v>
      </c>
      <c r="AC77" s="29" t="str">
        <f>LOOKUP(AC74, {0,50,55,58,61,65,70,75,80,85}, {"F","D","C-","C","C+","B-","B","B+","A-","A+"})</f>
        <v>F</v>
      </c>
      <c r="AD77" s="37"/>
      <c r="AE77" s="40"/>
      <c r="AF77" s="43"/>
      <c r="AG77" s="46"/>
      <c r="AH77" s="49"/>
      <c r="AI77" s="9" t="str">
        <f>LOOKUP(AI74, {0,50,60,63,66,70,73,75,80,85,90}, {"F","D","C-","C","C+","B-","B","B+","A-","A","A+"})</f>
        <v>C</v>
      </c>
      <c r="AJ77" s="9" t="str">
        <f>LOOKUP(AJ74, {0,50,60,63,66,70,73,75,80,85,90}, {"F","D","C-","C","C+","B-","B","B+","A-","A","A+"})</f>
        <v>D</v>
      </c>
      <c r="AK77" s="9" t="str">
        <f>LOOKUP(AK74, {0,50,60,63,66,70,73,75,80,85,90}, {"F","D","C-","C","C+","B-","B","B+","A-","A","A+"})</f>
        <v>D</v>
      </c>
      <c r="AL77" s="9" t="str">
        <f>LOOKUP(AL74, {0,50,60,63,66,70,73,75,80,85,90}, {"F","D","C-","C","C+","B-","B","B+","A-","A","A+"})</f>
        <v>B</v>
      </c>
      <c r="AM77" s="9" t="str">
        <f>LOOKUP(AM74, {0,50,60,63,66,70,73,75,80,85,90}, {"F","D","C-","C","C+","B-","B","B+","A-","A","A+"})</f>
        <v>F</v>
      </c>
      <c r="AN77" s="9" t="str">
        <f>LOOKUP(AN74, {0,50,60,63,66,70,73,75,80,85,90}, {"F","D","C-","C","C+","B-","B","B+","A-","A","A+"})</f>
        <v>A</v>
      </c>
      <c r="AO77" s="37"/>
      <c r="AP77" s="40"/>
      <c r="AQ77" s="43"/>
      <c r="AR77" s="46"/>
      <c r="AS77" s="49"/>
      <c r="AT77" s="9" t="str">
        <f>LOOKUP(AT74, {0,50,60,63,66,70,73,75,80,85,90}, {"F","D","C-","C","C+","B-","B","B+","A-","A","A+"})</f>
        <v>C+</v>
      </c>
      <c r="AU77" s="9" t="str">
        <f>LOOKUP(AU74, {0,50,60,63,66,70,73,75,80,85,90}, {"F","D","C-","C","C+","B-","B","B+","A-","A","A+"})</f>
        <v>C</v>
      </c>
      <c r="AV77" s="9" t="str">
        <f>LOOKUP(AV74, {0,50,60,63,66,70,73,75,80,85,90}, {"F","D","C-","C","C+","B-","B","B+","A-","A","A+"})</f>
        <v>D</v>
      </c>
      <c r="AW77" s="9" t="str">
        <f>LOOKUP(AW74, {0,50,60,63,66,70,73,75,80,85,90}, {"F","D","C-","C","C+","B-","B","B+","A-","A","A+"})</f>
        <v>F</v>
      </c>
      <c r="AX77" s="9" t="str">
        <f>LOOKUP(AX74, {0,50,60,63,66,70,73,75,80,85,90}, {"F","D","C-","C","C+","B-","B","B+","A-","A","A+"})</f>
        <v>B-</v>
      </c>
      <c r="AY77" s="9" t="str">
        <f>LOOKUP(AY74, {0,50,60,63,66,70,73,75,80,85,90}, {"F","D","C-","C","C+","B-","B","B+","A-","A","A+"})</f>
        <v>C+</v>
      </c>
      <c r="AZ77" s="37"/>
      <c r="BA77" s="40"/>
      <c r="BB77" s="43"/>
      <c r="BC77" s="46"/>
      <c r="BD77" s="49"/>
      <c r="BE77" s="9" t="str">
        <f>LOOKUP(BE74, {0,50,60,63,66,70,73,75,80,85,90}, {"F","D","C-","C","C+","B-","B","B+","A-","A","A+"})</f>
        <v>C-</v>
      </c>
      <c r="BF77" s="9" t="str">
        <f>LOOKUP(BF74, {0,50,60,63,66,70,73,75,80,85,90}, {"F","D","C-","C","C+","B-","B","B+","A-","A","A+"})</f>
        <v>B+</v>
      </c>
      <c r="BG77" s="9" t="str">
        <f>LOOKUP(BG74, {0,50,60,63,66,70,73,75,80,85,90}, {"F","D","C-","C","C+","B-","B","B+","A-","A","A+"})</f>
        <v>C</v>
      </c>
      <c r="BH77" s="9" t="str">
        <f>LOOKUP(BH74, {0,50,60,63,66,70,73,75,80,85,90}, {"F","D","C-","C","C+","B-","B","B+","A-","A","A+"})</f>
        <v>B</v>
      </c>
      <c r="BI77" s="9" t="str">
        <f>LOOKUP(BI74, {0,50,60,63,66,70,73,75,80,85,90}, {"F","D","C-","C","C+","B-","B","B+","A-","A","A+"})</f>
        <v>D</v>
      </c>
      <c r="BJ77" s="9" t="str">
        <f>LOOKUP(BJ74, {0,50,60,63,66,70,73,75,80,85,90}, {"F","D","C-","C","C+","B-","B","B+","A-","A","A+"})</f>
        <v>B+</v>
      </c>
      <c r="BK77" s="37"/>
      <c r="BL77" s="40"/>
      <c r="BM77" s="43"/>
      <c r="BN77" s="46"/>
      <c r="BO77" s="49"/>
    </row>
    <row r="78" spans="1:67" ht="17.399999999999999" thickBot="1" x14ac:dyDescent="0.35">
      <c r="A78" s="23"/>
      <c r="B78" s="20" t="s">
        <v>6</v>
      </c>
      <c r="C78" s="12" t="str">
        <f>LOOKUP(C74,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D78" s="12" t="str">
        <f>LOOKUP(D74,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E78" s="12" t="str">
        <f>LOOKUP(E74,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F78" s="12" t="str">
        <f>LOOKUP(F74,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G78" s="12" t="str">
        <f>LOOKUP(G74,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H78" s="12" t="str">
        <f>LOOKUP(H74,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I78" s="14"/>
      <c r="J78" s="41"/>
      <c r="K78" s="65"/>
      <c r="L78" s="68"/>
      <c r="M78" s="12" t="str">
        <f>LOOKUP(M74,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78" s="12" t="str">
        <f>LOOKUP(N74,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78" s="12" t="str">
        <f>LOOKUP(O74,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78" s="12" t="str">
        <f>LOOKUP(P74,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78" s="12" t="str">
        <f>LOOKUP(Q74,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78" s="12" t="str">
        <f>LOOKUP(R74,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78" s="38"/>
      <c r="T78" s="41"/>
      <c r="U78" s="44"/>
      <c r="V78" s="46"/>
      <c r="W78" s="50"/>
      <c r="X78" s="11" t="str">
        <f>LOOKUP(X74,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78" s="12" t="str">
        <f>LOOKUP(Y74,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78" s="12" t="str">
        <f>LOOKUP(Z74,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78" s="12" t="str">
        <f>LOOKUP(AA74,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78" s="12" t="str">
        <f>LOOKUP(AB74,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78" s="30" t="str">
        <f>LOOKUP(AC74,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78" s="38"/>
      <c r="AE78" s="41"/>
      <c r="AF78" s="44"/>
      <c r="AG78" s="47"/>
      <c r="AH78" s="50"/>
      <c r="AI78" s="12" t="str">
        <f>LOOKUP(AI74,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2.40</v>
      </c>
      <c r="AJ78" s="12" t="str">
        <f>LOOKUP(AJ74,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K78" s="12" t="str">
        <f>LOOKUP(AK74,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AL78" s="12" t="str">
        <f>LOOKUP(AL74,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M78" s="12" t="str">
        <f>LOOKUP(AM74,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78" s="12" t="str">
        <f>LOOKUP(AN74,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78" s="38"/>
      <c r="AP78" s="41"/>
      <c r="AQ78" s="44"/>
      <c r="AR78" s="47"/>
      <c r="AS78" s="50"/>
      <c r="AT78" s="12" t="str">
        <f>LOOKUP(AT74,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2.60</v>
      </c>
      <c r="AU78" s="12" t="str">
        <f>LOOKUP(AU74,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V78" s="12" t="str">
        <f>LOOKUP(AV74,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1.7</v>
      </c>
      <c r="AW78" s="12" t="str">
        <f>LOOKUP(AW74,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78" s="12" t="str">
        <f>LOOKUP(AX74,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Y78" s="12" t="str">
        <f>LOOKUP(AY74,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Z78" s="38"/>
      <c r="BA78" s="41"/>
      <c r="BB78" s="44"/>
      <c r="BC78" s="47"/>
      <c r="BD78" s="50"/>
      <c r="BE78" s="12" t="str">
        <f>LOOKUP(BE74,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BF78" s="12" t="str">
        <f>LOOKUP(BF74,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G78" s="12" t="str">
        <f>LOOKUP(BG74,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H78" s="12" t="str">
        <f>LOOKUP(BH74,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BI78" s="12" t="str">
        <f>LOOKUP(BI74,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1.1</v>
      </c>
      <c r="BJ78" s="12" t="str">
        <f>LOOKUP(BJ74,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BK78" s="38"/>
      <c r="BL78" s="41"/>
      <c r="BM78" s="44"/>
      <c r="BN78" s="47"/>
      <c r="BO78" s="50"/>
    </row>
    <row r="79" spans="1:67" ht="16.8" x14ac:dyDescent="0.3">
      <c r="A79" s="21">
        <v>13</v>
      </c>
      <c r="B79" s="17" t="s">
        <v>11</v>
      </c>
      <c r="C79" s="24">
        <v>3</v>
      </c>
      <c r="D79" s="7">
        <v>3</v>
      </c>
      <c r="E79" s="7">
        <v>3</v>
      </c>
      <c r="F79" s="7">
        <v>3</v>
      </c>
      <c r="G79" s="7">
        <v>3</v>
      </c>
      <c r="H79" s="7">
        <v>2</v>
      </c>
      <c r="I79" s="16">
        <f>SUM(C79:H79)</f>
        <v>17</v>
      </c>
      <c r="J79" s="39">
        <f>I80*100/600</f>
        <v>90.5</v>
      </c>
      <c r="K79" s="63">
        <f>(C79*C84+D79*D84+E79*E84+F79*F84+G79*G84+H79*H84)/(C79+D79+E79+F79+G79+H79)</f>
        <v>4</v>
      </c>
      <c r="L79" s="66" t="str">
        <f>LOOKUP(K79,{0,1},{"Dropped Out"," Promoted"})</f>
        <v xml:space="preserve"> Promoted</v>
      </c>
      <c r="M79" s="24">
        <v>3</v>
      </c>
      <c r="N79" s="25">
        <v>2</v>
      </c>
      <c r="O79" s="25">
        <v>3</v>
      </c>
      <c r="P79" s="25">
        <v>3</v>
      </c>
      <c r="Q79" s="25">
        <v>3</v>
      </c>
      <c r="R79" s="26">
        <v>3</v>
      </c>
      <c r="S79" s="36">
        <f>SUM(M80,N80,O80,,P80,Q80,R80)</f>
        <v>360</v>
      </c>
      <c r="T79" s="39">
        <f>AVERAGE(M80,N80,O80,P80,Q80,R80)</f>
        <v>60</v>
      </c>
      <c r="U79" s="42">
        <f>(M79*M84+N79*N84+O79*O84+P79*P84+Q79*Q84+R79*R84)/(M79+N79+O79+P79+Q79+R79)</f>
        <v>2</v>
      </c>
      <c r="V79" s="45" t="e">
        <f>(C79*C84+D79*D84+E79*E84+F79*F84+H79*H84+#REF!*#REF!+M79*M84+N79*N84+O79*O84+P79*P84+Q79*Q84+R79*R84)/(C79+D79+E79+F79+H79+#REF!+M79+N79+O79+P79+Q79+R79)</f>
        <v>#REF!</v>
      </c>
      <c r="W79" s="48" t="e">
        <f>LOOKUP(V79,{0,1.5,2},{"Dropped Out","Probation","Promoted"})</f>
        <v>#REF!</v>
      </c>
      <c r="X79" s="24">
        <v>3</v>
      </c>
      <c r="Y79" s="25">
        <v>2</v>
      </c>
      <c r="Z79" s="25">
        <v>3</v>
      </c>
      <c r="AA79" s="25">
        <v>3</v>
      </c>
      <c r="AB79" s="25">
        <v>3</v>
      </c>
      <c r="AC79" s="26">
        <v>3</v>
      </c>
      <c r="AD79" s="36">
        <f>SUM(X80,Y80,Z80,,AA80,AB80,AC80)</f>
        <v>0</v>
      </c>
      <c r="AE79" s="39" t="e">
        <f>AVERAGE(X80,Y80,Z80,AA80,AB80,AC80)</f>
        <v>#DIV/0!</v>
      </c>
      <c r="AF79" s="42">
        <f>(X79*X84+Y79*Y84+Z79*Z84+AA79*AA84+AB79*AB84+AC79*AC84)/(X79+Y79+Z79+AA79+AB79+AC79)</f>
        <v>0</v>
      </c>
      <c r="AG79" s="45">
        <f>(N79*N84+O79*O84+P79*P84+Q79*Q84+R79*R84+S79*S84+X79*X84+Y79*Y84+Z79*Z84+AA79*AA84+AB79*AB84+AC79*AC84)/(N79+O79+P79+Q79+R79+S79+X79+Y79+Z79+AA79+AB79+AC79)</f>
        <v>7.1611253196930943E-2</v>
      </c>
      <c r="AH79" s="48" t="str">
        <f>LOOKUP(AG79,{0,1.5,2},{"Dropped Out","Probation","Promoted"})</f>
        <v>Dropped Out</v>
      </c>
      <c r="AI79" s="24">
        <v>3</v>
      </c>
      <c r="AJ79" s="25">
        <v>3</v>
      </c>
      <c r="AK79" s="25">
        <v>3</v>
      </c>
      <c r="AL79" s="25">
        <v>3</v>
      </c>
      <c r="AM79" s="25">
        <v>3</v>
      </c>
      <c r="AN79" s="26">
        <v>2</v>
      </c>
      <c r="AO79" s="36">
        <f>SUM(AI80,AJ80,AK80,,AL80,AM80,AN80)</f>
        <v>552</v>
      </c>
      <c r="AP79" s="39">
        <f>AO79*100/600</f>
        <v>92</v>
      </c>
      <c r="AQ79" s="42">
        <f>(AI79*AI84+AJ79*AJ84+AK79*AK84+AL79*AL84+AM79*AM84+AN79*AN84)/(AI79+AJ79+AK79+AL79+AM79+AN79)</f>
        <v>4</v>
      </c>
      <c r="AR79" s="45">
        <f>(C79*C84+D79*D84+E79*E84+F79*F84+H79*H84+G79*G84++AI79*AI84+AJ79*AJ84+AK79*AK84+AL79*AL84+AM79*AM84+AN79*AN84)/(C79+D79+E79+F79+H79+G79+AI79+AJ79+AK79+AL79+AM79+AN79)</f>
        <v>4</v>
      </c>
      <c r="AS79" s="48" t="str">
        <f>LOOKUP(AR79,{0,1.5},{"Dropped Out","Promoted"})</f>
        <v>Promoted</v>
      </c>
      <c r="AT79" s="24">
        <v>3</v>
      </c>
      <c r="AU79" s="25">
        <v>3</v>
      </c>
      <c r="AV79" s="25">
        <v>3</v>
      </c>
      <c r="AW79" s="25">
        <v>3</v>
      </c>
      <c r="AX79" s="25">
        <v>3</v>
      </c>
      <c r="AY79" s="26">
        <v>3</v>
      </c>
      <c r="AZ79" s="36">
        <f>SUM(AT80,AU80,AV80,,AW80,AX80,AY80)</f>
        <v>0</v>
      </c>
      <c r="BA79" s="39">
        <f>AZ79*100/600</f>
        <v>0</v>
      </c>
      <c r="BB79" s="42">
        <f>(AT79*AT84+AU79*AU84+AV79*AV84+AW79*AW84+AX79*AX84+AY79*AY84)/(AT79+AU79+AV79+AW79+AX79+AY79)</f>
        <v>0</v>
      </c>
      <c r="BC79" s="45">
        <f>(C79*C84+D79*D84+E79*E84+F79*F84+H79*H84+G79*G84+AI79*AI84+AJ79*AJ84+AK79*AK84+AL79*AL84+AM79*AM84+AN79*AN84+AT79*AT84+AU79*AU84+AV79*AV84+AW79*AW84+AX79*AX84+AY79*AY84)/(C79+D79+E79+F79+H79+G79+AI79+AJ79+AK79+AL79+AM79+AN79+AT79+AU79+AV79+AW79+AX79+AY79)</f>
        <v>2.6153846153846154</v>
      </c>
      <c r="BD79" s="48" t="str">
        <f>LOOKUP(BC79,{0,1.75},{"Dropped Out","Promoted"})</f>
        <v>Promoted</v>
      </c>
      <c r="BE79" s="24">
        <v>3</v>
      </c>
      <c r="BF79" s="25">
        <v>3</v>
      </c>
      <c r="BG79" s="25">
        <v>3</v>
      </c>
      <c r="BH79" s="25">
        <v>3</v>
      </c>
      <c r="BI79" s="25">
        <v>3</v>
      </c>
      <c r="BJ79" s="26">
        <v>3</v>
      </c>
      <c r="BK79" s="36">
        <f>SUM(BE80,BF80,BG80,,BH80,BI80,BJ80)</f>
        <v>0</v>
      </c>
      <c r="BL79" s="39">
        <f>BK79*100/600</f>
        <v>0</v>
      </c>
      <c r="BM79" s="42">
        <f>(BE79*BE84+BF79*BF84+BG79*BG84+BH79*BH84+BI79*BI84+BJ79*BJ84)/(BE79+BF79+BG79+BH79+BI79+BJ79)</f>
        <v>0</v>
      </c>
      <c r="BN79" s="45">
        <f>(C79*C84+D79*D84+E79*E84+F79*F84+H79*H84+G79*G84+AI79*AI84+AJ79*AJ84+AK79*AK84+AL79*AL84+AM79*AM84+AN79*AN84+AT79*AT84+AU79*AU84+AV79*AV84+AW79*AW84+AX79*AX84+AY79*AY84+BE79*BE84+BF79*BF84+BG79*BG84+BH79*BH84+BI79*BI84+BJ79*BJ84)/(C79+D79+E79+F79+H79+G79+AI79+AJ79+AK79+AL79+AM79+AN79+AT79+AU79+AV79+AW79+AX79+AY79+BE79+BF79+BG79+BH79+BI79+BJ79)</f>
        <v>1.9428571428571428</v>
      </c>
      <c r="BO79" s="48" t="str">
        <f>LOOKUP(BN79,{0,2},{"Dropped Out","Promoted"})</f>
        <v>Dropped Out</v>
      </c>
    </row>
    <row r="80" spans="1:67" ht="16.8" x14ac:dyDescent="0.3">
      <c r="A80" s="22" t="s">
        <v>68</v>
      </c>
      <c r="B80" s="18" t="s">
        <v>12</v>
      </c>
      <c r="C80" s="7">
        <v>96</v>
      </c>
      <c r="D80" s="7">
        <v>90</v>
      </c>
      <c r="E80" s="7">
        <v>90</v>
      </c>
      <c r="F80" s="7">
        <v>93</v>
      </c>
      <c r="G80" s="7">
        <v>88</v>
      </c>
      <c r="H80" s="7">
        <v>86</v>
      </c>
      <c r="I80" s="35">
        <f>SUM(C80:H80)</f>
        <v>543</v>
      </c>
      <c r="J80" s="40"/>
      <c r="K80" s="64"/>
      <c r="L80" s="67"/>
      <c r="M80" s="27">
        <v>60</v>
      </c>
      <c r="N80" s="28">
        <v>60</v>
      </c>
      <c r="O80" s="28">
        <v>60</v>
      </c>
      <c r="P80" s="28">
        <v>60</v>
      </c>
      <c r="Q80" s="28">
        <v>60</v>
      </c>
      <c r="R80" s="29">
        <v>60</v>
      </c>
      <c r="S80" s="37"/>
      <c r="T80" s="40"/>
      <c r="U80" s="43"/>
      <c r="V80" s="46"/>
      <c r="W80" s="49"/>
      <c r="X80" s="27"/>
      <c r="Y80" s="28"/>
      <c r="Z80" s="28"/>
      <c r="AA80" s="28"/>
      <c r="AB80" s="28"/>
      <c r="AC80" s="29"/>
      <c r="AD80" s="37"/>
      <c r="AE80" s="40"/>
      <c r="AF80" s="43"/>
      <c r="AG80" s="46"/>
      <c r="AH80" s="49"/>
      <c r="AI80" s="7">
        <v>93</v>
      </c>
      <c r="AJ80" s="7">
        <v>94</v>
      </c>
      <c r="AK80" s="7">
        <v>81</v>
      </c>
      <c r="AL80" s="7">
        <v>93</v>
      </c>
      <c r="AM80" s="7">
        <v>94</v>
      </c>
      <c r="AN80" s="7">
        <v>97</v>
      </c>
      <c r="AO80" s="37"/>
      <c r="AP80" s="40"/>
      <c r="AQ80" s="43"/>
      <c r="AR80" s="46"/>
      <c r="AS80" s="49"/>
      <c r="AT80" s="7">
        <v>0</v>
      </c>
      <c r="AU80" s="7">
        <v>0</v>
      </c>
      <c r="AV80" s="7">
        <v>0</v>
      </c>
      <c r="AW80" s="7">
        <v>0</v>
      </c>
      <c r="AX80" s="7">
        <v>0</v>
      </c>
      <c r="AY80" s="7">
        <v>0</v>
      </c>
      <c r="AZ80" s="37"/>
      <c r="BA80" s="40"/>
      <c r="BB80" s="43"/>
      <c r="BC80" s="46"/>
      <c r="BD80" s="49"/>
      <c r="BE80" s="7"/>
      <c r="BF80" s="7"/>
      <c r="BG80" s="7"/>
      <c r="BH80" s="7"/>
      <c r="BI80" s="7"/>
      <c r="BJ80" s="7"/>
      <c r="BK80" s="37"/>
      <c r="BL80" s="40"/>
      <c r="BM80" s="43"/>
      <c r="BN80" s="46"/>
      <c r="BO80" s="49"/>
    </row>
    <row r="81" spans="1:67" ht="16.8" x14ac:dyDescent="0.3">
      <c r="A81" s="22" t="s">
        <v>69</v>
      </c>
      <c r="B81" s="18"/>
      <c r="C81" s="7"/>
      <c r="D81" s="7"/>
      <c r="E81" s="7"/>
      <c r="F81" s="7"/>
      <c r="G81" s="7"/>
      <c r="H81" s="7"/>
      <c r="I81" s="13"/>
      <c r="J81" s="40"/>
      <c r="K81" s="64"/>
      <c r="L81" s="67"/>
      <c r="M81" s="27"/>
      <c r="N81" s="28"/>
      <c r="O81" s="28"/>
      <c r="P81" s="28"/>
      <c r="Q81" s="28"/>
      <c r="R81" s="29"/>
      <c r="S81" s="37"/>
      <c r="T81" s="40"/>
      <c r="U81" s="43"/>
      <c r="V81" s="46"/>
      <c r="W81" s="49"/>
      <c r="X81" s="69" t="s">
        <v>18</v>
      </c>
      <c r="Y81" s="70"/>
      <c r="Z81" s="70"/>
      <c r="AA81" s="70"/>
      <c r="AB81" s="70"/>
      <c r="AC81" s="71"/>
      <c r="AD81" s="37"/>
      <c r="AE81" s="40"/>
      <c r="AF81" s="43"/>
      <c r="AG81" s="46"/>
      <c r="AH81" s="49"/>
      <c r="AI81" s="7"/>
      <c r="AJ81" s="7"/>
      <c r="AK81" s="7"/>
      <c r="AL81" s="7"/>
      <c r="AM81" s="7"/>
      <c r="AN81" s="7"/>
      <c r="AO81" s="37"/>
      <c r="AP81" s="40"/>
      <c r="AQ81" s="43"/>
      <c r="AR81" s="46"/>
      <c r="AS81" s="49"/>
      <c r="AT81" s="7"/>
      <c r="AU81" s="7"/>
      <c r="AV81" s="7"/>
      <c r="AW81" s="7"/>
      <c r="AX81" s="7"/>
      <c r="AY81" s="7"/>
      <c r="AZ81" s="37"/>
      <c r="BA81" s="40"/>
      <c r="BB81" s="43"/>
      <c r="BC81" s="46"/>
      <c r="BD81" s="49"/>
      <c r="BE81" s="7"/>
      <c r="BF81" s="7"/>
      <c r="BG81" s="7"/>
      <c r="BH81" s="7"/>
      <c r="BI81" s="7"/>
      <c r="BJ81" s="7"/>
      <c r="BK81" s="37"/>
      <c r="BL81" s="40"/>
      <c r="BM81" s="43"/>
      <c r="BN81" s="46"/>
      <c r="BO81" s="49"/>
    </row>
    <row r="82" spans="1:67" ht="16.8" x14ac:dyDescent="0.3">
      <c r="A82" s="22" t="s">
        <v>70</v>
      </c>
      <c r="B82" s="19"/>
      <c r="C82" s="7"/>
      <c r="D82" s="7"/>
      <c r="E82" s="7"/>
      <c r="F82" s="7"/>
      <c r="G82" s="7"/>
      <c r="H82" s="7"/>
      <c r="I82" s="13"/>
      <c r="J82" s="40"/>
      <c r="K82" s="64"/>
      <c r="L82" s="67"/>
      <c r="M82" s="27"/>
      <c r="N82" s="28"/>
      <c r="O82" s="28"/>
      <c r="P82" s="28"/>
      <c r="Q82" s="28"/>
      <c r="R82" s="29"/>
      <c r="S82" s="37"/>
      <c r="T82" s="40"/>
      <c r="U82" s="43"/>
      <c r="V82" s="46"/>
      <c r="W82" s="49"/>
      <c r="X82" s="27"/>
      <c r="Y82" s="28"/>
      <c r="Z82" s="28"/>
      <c r="AA82" s="28"/>
      <c r="AB82" s="28"/>
      <c r="AC82" s="29"/>
      <c r="AD82" s="37"/>
      <c r="AE82" s="40"/>
      <c r="AF82" s="43"/>
      <c r="AG82" s="46"/>
      <c r="AH82" s="49"/>
      <c r="AI82" s="7"/>
      <c r="AJ82" s="7"/>
      <c r="AK82" s="7"/>
      <c r="AL82" s="7"/>
      <c r="AM82" s="7"/>
      <c r="AN82" s="7"/>
      <c r="AO82" s="37"/>
      <c r="AP82" s="40"/>
      <c r="AQ82" s="43"/>
      <c r="AR82" s="46"/>
      <c r="AS82" s="49"/>
      <c r="AT82" s="7"/>
      <c r="AU82" s="7"/>
      <c r="AV82" s="7"/>
      <c r="AW82" s="7"/>
      <c r="AX82" s="7"/>
      <c r="AY82" s="7"/>
      <c r="AZ82" s="37"/>
      <c r="BA82" s="40"/>
      <c r="BB82" s="43"/>
      <c r="BC82" s="46"/>
      <c r="BD82" s="49"/>
      <c r="BE82" s="7"/>
      <c r="BF82" s="7"/>
      <c r="BG82" s="7"/>
      <c r="BH82" s="7"/>
      <c r="BI82" s="7"/>
      <c r="BJ82" s="7"/>
      <c r="BK82" s="37"/>
      <c r="BL82" s="40"/>
      <c r="BM82" s="43"/>
      <c r="BN82" s="46"/>
      <c r="BO82" s="49"/>
    </row>
    <row r="83" spans="1:67" ht="16.8" x14ac:dyDescent="0.3">
      <c r="A83" s="22"/>
      <c r="B83" s="19" t="s">
        <v>5</v>
      </c>
      <c r="C83" s="9" t="str">
        <f>LOOKUP(C80, {0,50,60,63,66,70,73,75,80,85,90}, {"F","D","C-","C","C+","B-","B","B+","A-","A","A+"})</f>
        <v>A+</v>
      </c>
      <c r="D83" s="9" t="str">
        <f>LOOKUP(D80, {0,50,60,63,66,70,73,75,80,85,90}, {"F","D","C-","C","C+","B-","B","B+","A-","A","A+"})</f>
        <v>A+</v>
      </c>
      <c r="E83" s="9" t="str">
        <f>LOOKUP(E80, {0,50,60,63,66,70,73,75,80,85,90}, {"F","D","C-","C","C+","B-","B","B+","A-","A","A+"})</f>
        <v>A+</v>
      </c>
      <c r="F83" s="9" t="str">
        <f>LOOKUP(F80, {0,50,60,63,66,70,73,75,80,85,90}, {"F","D","C-","C","C+","B-","B","B+","A-","A","A+"})</f>
        <v>A+</v>
      </c>
      <c r="G83" s="9" t="str">
        <f>LOOKUP(G80, {0,50,60,63,66,70,73,75,80,85,90}, {"F","D","C-","C","C+","B-","B","B+","A-","A","A+"})</f>
        <v>A</v>
      </c>
      <c r="H83" s="9" t="str">
        <f>LOOKUP(H80, {0,50,60,63,66,70,73,75,80,85,90}, {"F","D","C-","C","C+","B-","B","B+","A-","A","A+"})</f>
        <v>A</v>
      </c>
      <c r="I83" s="13"/>
      <c r="J83" s="40"/>
      <c r="K83" s="64"/>
      <c r="L83" s="67"/>
      <c r="M83" s="9" t="str">
        <f>LOOKUP(M80, {0,50,60,63,66,70,73,75,80,85,90}, {"F","D","C-","C","C+","B-","B","B+","A-","A","A+"})</f>
        <v>C-</v>
      </c>
      <c r="N83" s="9" t="str">
        <f>LOOKUP(N80, {0,50,60,63,66,70,73,75,80,85,90}, {"F","D","C-","C","C+","B-","B","B+","A-","A","A+"})</f>
        <v>C-</v>
      </c>
      <c r="O83" s="9" t="str">
        <f>LOOKUP(O80, {0,50,60,63,66,70,73,75,80,85,90}, {"F","D","C-","C","C+","B-","B","B+","A-","A","A+"})</f>
        <v>C-</v>
      </c>
      <c r="P83" s="9" t="str">
        <f>LOOKUP(P80, {0,50,60,63,66,70,73,75,80,85,90}, {"F","D","C-","C","C+","B-","B","B+","A-","A","A+"})</f>
        <v>C-</v>
      </c>
      <c r="Q83" s="9" t="str">
        <f>LOOKUP(Q80, {0,50,60,63,66,70,73,75,80,85,90}, {"F","D","C-","C","C+","B-","B","B+","A-","A","A+"})</f>
        <v>C-</v>
      </c>
      <c r="R83" s="9" t="str">
        <f>LOOKUP(R80, {0,50,60,63,66,70,73,75,80,85,90}, {"F","D","C-","C","C+","B-","B","B+","A-","A","A+"})</f>
        <v>C-</v>
      </c>
      <c r="S83" s="37"/>
      <c r="T83" s="40"/>
      <c r="U83" s="43"/>
      <c r="V83" s="46"/>
      <c r="W83" s="49"/>
      <c r="X83" s="10" t="str">
        <f>LOOKUP(X80, {0,50,55,58,61,65,70,75,80,85}, {"F","D","C-","C","C+","B-","B","B+","A-","A+"})</f>
        <v>F</v>
      </c>
      <c r="Y83" s="9" t="str">
        <f>LOOKUP(Y80, {0,50,55,58,61,65,70,75,80,85}, {"F","D","C-","C","C+","B-","B","B+","A-","A+"})</f>
        <v>F</v>
      </c>
      <c r="Z83" s="9" t="str">
        <f>LOOKUP(Z80, {0,50,55,58,61,65,70,75,80,85}, {"F","D","C-","C","C+","B-","B","B+","A-","A+"})</f>
        <v>F</v>
      </c>
      <c r="AA83" s="9" t="str">
        <f>LOOKUP(AA80, {0,50,55,58,61,65,70,75,80,85}, {"F","D","C-","C","C+","B-","B","B+","A-","A+"})</f>
        <v>F</v>
      </c>
      <c r="AB83" s="9" t="str">
        <f>LOOKUP(AB80, {0,50,55,58,61,65,70,75,80,85}, {"F","D","C-","C","C+","B-","B","B+","A-","A+"})</f>
        <v>F</v>
      </c>
      <c r="AC83" s="29" t="str">
        <f>LOOKUP(AC80, {0,50,55,58,61,65,70,75,80,85}, {"F","D","C-","C","C+","B-","B","B+","A-","A+"})</f>
        <v>F</v>
      </c>
      <c r="AD83" s="37"/>
      <c r="AE83" s="40"/>
      <c r="AF83" s="43"/>
      <c r="AG83" s="46"/>
      <c r="AH83" s="49"/>
      <c r="AI83" s="9" t="str">
        <f>LOOKUP(AI80, {0,50,60,63,66,70,73,75,80,85,90}, {"F","D","C-","C","C+","B-","B","B+","A-","A","A+"})</f>
        <v>A+</v>
      </c>
      <c r="AJ83" s="9" t="str">
        <f>LOOKUP(AJ80, {0,50,60,63,66,70,73,75,80,85,90}, {"F","D","C-","C","C+","B-","B","B+","A-","A","A+"})</f>
        <v>A+</v>
      </c>
      <c r="AK83" s="9" t="str">
        <f>LOOKUP(AK80, {0,50,60,63,66,70,73,75,80,85,90}, {"F","D","C-","C","C+","B-","B","B+","A-","A","A+"})</f>
        <v>A-</v>
      </c>
      <c r="AL83" s="9" t="str">
        <f>LOOKUP(AL80, {0,50,60,63,66,70,73,75,80,85,90}, {"F","D","C-","C","C+","B-","B","B+","A-","A","A+"})</f>
        <v>A+</v>
      </c>
      <c r="AM83" s="9" t="str">
        <f>LOOKUP(AM80, {0,50,60,63,66,70,73,75,80,85,90}, {"F","D","C-","C","C+","B-","B","B+","A-","A","A+"})</f>
        <v>A+</v>
      </c>
      <c r="AN83" s="9" t="str">
        <f>LOOKUP(AN80, {0,50,60,63,66,70,73,75,80,85,90}, {"F","D","C-","C","C+","B-","B","B+","A-","A","A+"})</f>
        <v>A+</v>
      </c>
      <c r="AO83" s="37"/>
      <c r="AP83" s="40"/>
      <c r="AQ83" s="43"/>
      <c r="AR83" s="46"/>
      <c r="AS83" s="49"/>
      <c r="AT83" s="9" t="str">
        <f>LOOKUP(AT80, {0,50,60,63,66,70,73,75,80,85,90}, {"F","D","C-","C","C+","B-","B","B+","A-","A","A+"})</f>
        <v>F</v>
      </c>
      <c r="AU83" s="9" t="str">
        <f>LOOKUP(AU80, {0,50,60,63,66,70,73,75,80,85,90}, {"F","D","C-","C","C+","B-","B","B+","A-","A","A+"})</f>
        <v>F</v>
      </c>
      <c r="AV83" s="9" t="str">
        <f>LOOKUP(AV80, {0,50,60,63,66,70,73,75,80,85,90}, {"F","D","C-","C","C+","B-","B","B+","A-","A","A+"})</f>
        <v>F</v>
      </c>
      <c r="AW83" s="9" t="str">
        <f>LOOKUP(AW80, {0,50,60,63,66,70,73,75,80,85,90}, {"F","D","C-","C","C+","B-","B","B+","A-","A","A+"})</f>
        <v>F</v>
      </c>
      <c r="AX83" s="9" t="str">
        <f>LOOKUP(AX80, {0,50,60,63,66,70,73,75,80,85,90}, {"F","D","C-","C","C+","B-","B","B+","A-","A","A+"})</f>
        <v>F</v>
      </c>
      <c r="AY83" s="9" t="str">
        <f>LOOKUP(AY80, {0,50,60,63,66,70,73,75,80,85,90}, {"F","D","C-","C","C+","B-","B","B+","A-","A","A+"})</f>
        <v>F</v>
      </c>
      <c r="AZ83" s="37"/>
      <c r="BA83" s="40"/>
      <c r="BB83" s="43"/>
      <c r="BC83" s="46"/>
      <c r="BD83" s="49"/>
      <c r="BE83" s="9" t="str">
        <f>LOOKUP(BE80, {0,50,60,63,66,70,73,75,80,85,90}, {"F","D","C-","C","C+","B-","B","B+","A-","A","A+"})</f>
        <v>F</v>
      </c>
      <c r="BF83" s="9" t="str">
        <f>LOOKUP(BF80, {0,50,60,63,66,70,73,75,80,85,90}, {"F","D","C-","C","C+","B-","B","B+","A-","A","A+"})</f>
        <v>F</v>
      </c>
      <c r="BG83" s="9" t="str">
        <f>LOOKUP(BG80, {0,50,60,63,66,70,73,75,80,85,90}, {"F","D","C-","C","C+","B-","B","B+","A-","A","A+"})</f>
        <v>F</v>
      </c>
      <c r="BH83" s="9" t="str">
        <f>LOOKUP(BH80, {0,50,60,63,66,70,73,75,80,85,90}, {"F","D","C-","C","C+","B-","B","B+","A-","A","A+"})</f>
        <v>F</v>
      </c>
      <c r="BI83" s="9" t="str">
        <f>LOOKUP(BI80, {0,50,60,63,66,70,73,75,80,85,90}, {"F","D","C-","C","C+","B-","B","B+","A-","A","A+"})</f>
        <v>F</v>
      </c>
      <c r="BJ83" s="9" t="str">
        <f>LOOKUP(BJ80, {0,50,60,63,66,70,73,75,80,85,90}, {"F","D","C-","C","C+","B-","B","B+","A-","A","A+"})</f>
        <v>F</v>
      </c>
      <c r="BK83" s="37"/>
      <c r="BL83" s="40"/>
      <c r="BM83" s="43"/>
      <c r="BN83" s="46"/>
      <c r="BO83" s="49"/>
    </row>
    <row r="84" spans="1:67" ht="17.399999999999999" thickBot="1" x14ac:dyDescent="0.35">
      <c r="A84" s="23"/>
      <c r="B84" s="20" t="s">
        <v>6</v>
      </c>
      <c r="C84" s="12" t="str">
        <f>LOOKUP(C80,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84" s="12" t="str">
        <f>LOOKUP(D80,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E84" s="12" t="str">
        <f>LOOKUP(E80,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84" s="12" t="str">
        <f>LOOKUP(F80,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84" s="12" t="str">
        <f>LOOKUP(G80,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H84" s="12" t="str">
        <f>LOOKUP(H80,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I84" s="14"/>
      <c r="J84" s="41"/>
      <c r="K84" s="65"/>
      <c r="L84" s="68"/>
      <c r="M84" s="12" t="str">
        <f>LOOKUP(M80,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84" s="12" t="str">
        <f>LOOKUP(N80,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84" s="12" t="str">
        <f>LOOKUP(O80,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84" s="12" t="str">
        <f>LOOKUP(P80,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84" s="12" t="str">
        <f>LOOKUP(Q80,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84" s="12" t="str">
        <f>LOOKUP(R80,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84" s="38"/>
      <c r="T84" s="41"/>
      <c r="U84" s="44"/>
      <c r="V84" s="46"/>
      <c r="W84" s="50"/>
      <c r="X84" s="11" t="str">
        <f>LOOKUP(X80,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84" s="12" t="str">
        <f>LOOKUP(Y80,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84" s="12" t="str">
        <f>LOOKUP(Z80,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84" s="12" t="str">
        <f>LOOKUP(AA80,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84" s="12" t="str">
        <f>LOOKUP(AB80,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84" s="30" t="str">
        <f>LOOKUP(AC80,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84" s="38"/>
      <c r="AE84" s="41"/>
      <c r="AF84" s="44"/>
      <c r="AG84" s="47"/>
      <c r="AH84" s="50"/>
      <c r="AI84" s="12" t="str">
        <f>LOOKUP(AI80,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J84" s="12" t="str">
        <f>LOOKUP(AJ80,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K84" s="12" t="str">
        <f>LOOKUP(AK80,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L84" s="12" t="str">
        <f>LOOKUP(AL80,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84" s="12" t="str">
        <f>LOOKUP(AM80,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84" s="12" t="str">
        <f>LOOKUP(AN80,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84" s="38"/>
      <c r="AP84" s="41"/>
      <c r="AQ84" s="44"/>
      <c r="AR84" s="47"/>
      <c r="AS84" s="50"/>
      <c r="AT84" s="12" t="str">
        <f>LOOKUP(AT80,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84" s="12" t="str">
        <f>LOOKUP(AU80,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84" s="12" t="str">
        <f>LOOKUP(AV80,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84" s="12" t="str">
        <f>LOOKUP(AW80,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84" s="12" t="str">
        <f>LOOKUP(AX80,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84" s="12" t="str">
        <f>LOOKUP(AY80,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84" s="38"/>
      <c r="BA84" s="41"/>
      <c r="BB84" s="44"/>
      <c r="BC84" s="47"/>
      <c r="BD84" s="50"/>
      <c r="BE84" s="12" t="str">
        <f>LOOKUP(BE80,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84" s="12" t="str">
        <f>LOOKUP(BF80,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84" s="12" t="str">
        <f>LOOKUP(BG80,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84" s="12" t="str">
        <f>LOOKUP(BH80,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84" s="12" t="str">
        <f>LOOKUP(BI80,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84" s="12" t="str">
        <f>LOOKUP(BJ80,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84" s="38"/>
      <c r="BL84" s="41"/>
      <c r="BM84" s="44"/>
      <c r="BN84" s="47"/>
      <c r="BO84" s="50"/>
    </row>
    <row r="85" spans="1:67" ht="16.8" x14ac:dyDescent="0.3">
      <c r="A85" s="21">
        <v>14</v>
      </c>
      <c r="B85" s="17" t="s">
        <v>11</v>
      </c>
      <c r="C85" s="24">
        <v>3</v>
      </c>
      <c r="D85" s="7">
        <v>3</v>
      </c>
      <c r="E85" s="7">
        <v>3</v>
      </c>
      <c r="F85" s="7">
        <v>3</v>
      </c>
      <c r="G85" s="7">
        <v>3</v>
      </c>
      <c r="H85" s="7">
        <v>2</v>
      </c>
      <c r="I85" s="16">
        <f>SUM(C85:H85)</f>
        <v>17</v>
      </c>
      <c r="J85" s="39">
        <f>I86*100/600</f>
        <v>71.333333333333329</v>
      </c>
      <c r="K85" s="63">
        <f>(C85*C90+D85*D90+E85*E90+F85*F90+G85*G90+H85*H90)/(C85+D85+E85+F85+G85+H85)</f>
        <v>3.111764705882353</v>
      </c>
      <c r="L85" s="66" t="str">
        <f>LOOKUP(K85,{0,1},{"Dropped Out"," Promoted"})</f>
        <v xml:space="preserve"> Promoted</v>
      </c>
      <c r="M85" s="24">
        <v>3</v>
      </c>
      <c r="N85" s="25">
        <v>2</v>
      </c>
      <c r="O85" s="25">
        <v>3</v>
      </c>
      <c r="P85" s="25">
        <v>3</v>
      </c>
      <c r="Q85" s="25">
        <v>3</v>
      </c>
      <c r="R85" s="26">
        <v>3</v>
      </c>
      <c r="S85" s="36">
        <f>SUM(M86,N86,O86,,P86,Q86,R86)</f>
        <v>360</v>
      </c>
      <c r="T85" s="39">
        <f>AVERAGE(M86,N86,O86,P86,Q86,R86)</f>
        <v>60</v>
      </c>
      <c r="U85" s="42">
        <f>(M85*M90+N85*N90+O85*O90+P85*P90+Q85*Q90+R85*R90)/(M85+N85+O85+P85+Q85+R85)</f>
        <v>2</v>
      </c>
      <c r="V85" s="45" t="e">
        <f>(C85*C90+D85*D90+E85*E90+F85*F90+H85*H90+#REF!*#REF!+M85*M90+N85*N90+O85*O90+P85*P90+Q85*Q90+R85*R90)/(C85+D85+E85+F85+H85+#REF!+M85+N85+O85+P85+Q85+R85)</f>
        <v>#REF!</v>
      </c>
      <c r="W85" s="48" t="e">
        <f>LOOKUP(V85,{0,1.5,2},{"Dropped Out","Probation","Promoted"})</f>
        <v>#REF!</v>
      </c>
      <c r="X85" s="24">
        <v>3</v>
      </c>
      <c r="Y85" s="25">
        <v>2</v>
      </c>
      <c r="Z85" s="25">
        <v>3</v>
      </c>
      <c r="AA85" s="25">
        <v>3</v>
      </c>
      <c r="AB85" s="25">
        <v>3</v>
      </c>
      <c r="AC85" s="26">
        <v>3</v>
      </c>
      <c r="AD85" s="36">
        <f>SUM(X86,Y86,Z86,,AA86,AB86,AC86)</f>
        <v>0</v>
      </c>
      <c r="AE85" s="39" t="e">
        <f>AVERAGE(X86,Y86,Z86,AA86,AB86,AC86)</f>
        <v>#DIV/0!</v>
      </c>
      <c r="AF85" s="42">
        <f>(X85*X90+Y85*Y90+Z85*Z90+AA85*AA90+AB85*AB90+AC85*AC90)/(X85+Y85+Z85+AA85+AB85+AC85)</f>
        <v>0</v>
      </c>
      <c r="AG85" s="45">
        <f>(N85*N90+O85*O90+P85*P90+Q85*Q90+R85*R90+S85*S90+X85*X90+Y85*Y90+Z85*Z90+AA85*AA90+AB85*AB90+AC85*AC90)/(N85+O85+P85+Q85+R85+S85+X85+Y85+Z85+AA85+AB85+AC85)</f>
        <v>7.1611253196930943E-2</v>
      </c>
      <c r="AH85" s="48" t="str">
        <f>LOOKUP(AG85,{0,1.5,2},{"Dropped Out","Probation","Promoted"})</f>
        <v>Dropped Out</v>
      </c>
      <c r="AI85" s="24">
        <v>3</v>
      </c>
      <c r="AJ85" s="25">
        <v>3</v>
      </c>
      <c r="AK85" s="25">
        <v>3</v>
      </c>
      <c r="AL85" s="25">
        <v>3</v>
      </c>
      <c r="AM85" s="25">
        <v>3</v>
      </c>
      <c r="AN85" s="26">
        <v>2</v>
      </c>
      <c r="AO85" s="36">
        <f>SUM(AI86,AJ86,AK86,,AL86,AM86,AN86)</f>
        <v>399</v>
      </c>
      <c r="AP85" s="39">
        <f>AO85*100/600</f>
        <v>66.5</v>
      </c>
      <c r="AQ85" s="42">
        <f>(AI85*AI90+AJ85*AJ90+AK85*AK90+AL85*AL90+AM85*AM90+AN85*AN90)/(AI85+AJ85+AK85+AL85+AM85+AN85)</f>
        <v>2.4647058823529413</v>
      </c>
      <c r="AR85" s="45">
        <f>(C85*C90+D85*D90+E85*E90+F85*F90+H85*H90+G85*G90++AI85*AI90+AJ85*AJ90+AK85*AK90+AL85*AL90+AM85*AM90+AN85*AN90)/(C85+D85+E85+F85+H85+G85+AI85+AJ85+AK85+AL85+AM85+AN85)</f>
        <v>2.7882352941176469</v>
      </c>
      <c r="AS85" s="48" t="str">
        <f>LOOKUP(AR85,{0,1.5},{"Dropped Out","Promoted"})</f>
        <v>Promoted</v>
      </c>
      <c r="AT85" s="24">
        <v>3</v>
      </c>
      <c r="AU85" s="25">
        <v>3</v>
      </c>
      <c r="AV85" s="25">
        <v>3</v>
      </c>
      <c r="AW85" s="25">
        <v>3</v>
      </c>
      <c r="AX85" s="25">
        <v>3</v>
      </c>
      <c r="AY85" s="26">
        <v>3</v>
      </c>
      <c r="AZ85" s="36">
        <f>SUM(AT86,AU86,AV86,,AW86,AX86,AY86)</f>
        <v>367</v>
      </c>
      <c r="BA85" s="39">
        <f>AZ85*100/600</f>
        <v>61.166666666666664</v>
      </c>
      <c r="BB85" s="42">
        <f>(AT85*AT90+AU85*AU90+AV85*AV90+AW85*AW90+AX85*AX90+AY85*AY90)/(AT85+AU85+AV85+AW85+AX85+AY85)</f>
        <v>2.1166666666666667</v>
      </c>
      <c r="BC85" s="45">
        <f>(C85*C90+D85*D90+E85*E90+F85*F90+H85*H90+G85*G90+AI85*AI90+AJ85*AJ90+AK85*AK90+AL85*AL90+AM85*AM90+AN85*AN90+AT85*AT90+AU85*AU90+AV85*AV90+AW85*AW90+AX85*AX90+AY85*AY90)/(C85+D85+E85+F85+H85+G85+AI85+AJ85+AK85+AL85+AM85+AN85+AT85+AU85+AV85+AW85+AX85+AY85)</f>
        <v>2.555769230769231</v>
      </c>
      <c r="BD85" s="48" t="str">
        <f>LOOKUP(BC85,{0,1.75},{"Dropped Out","Promoted"})</f>
        <v>Promoted</v>
      </c>
      <c r="BE85" s="24">
        <v>3</v>
      </c>
      <c r="BF85" s="25">
        <v>3</v>
      </c>
      <c r="BG85" s="25">
        <v>3</v>
      </c>
      <c r="BH85" s="25">
        <v>3</v>
      </c>
      <c r="BI85" s="25">
        <v>3</v>
      </c>
      <c r="BJ85" s="26">
        <v>3</v>
      </c>
      <c r="BK85" s="36">
        <f>SUM(BE86,BF86,BG86,,BH86,BI86,BJ86)</f>
        <v>423</v>
      </c>
      <c r="BL85" s="39">
        <f>BK85*100/600</f>
        <v>70.5</v>
      </c>
      <c r="BM85" s="42">
        <f>(BE85*BE90+BF85*BF90+BG85*BG90+BH85*BH90+BI85*BI90+BJ85*BJ90)/(BE85+BF85+BG85+BH85+BI85+BJ85)</f>
        <v>3.0500000000000003</v>
      </c>
      <c r="BN85" s="45">
        <f>(C85*C90+D85*D90+E85*E90+F85*F90+H85*H90+G85*G90+AI85*AI90+AJ85*AJ90+AK85*AK90+AL85*AL90+AM85*AM90+AN85*AN90+AT85*AT90+AU85*AU90+AV85*AV90+AW85*AW90+AX85*AX90+AY85*AY90+BE85*BE90+BF85*BF90+BG85*BG90+BH85*BH90+BI85*BI90+BJ85*BJ90)/(C85+D85+E85+F85+H85+G85+AI85+AJ85+AK85+AL85+AM85+AN85+AT85+AU85+AV85+AW85+AX85+AY85+BE85+BF85+BG85+BH85+BI85+BJ85)</f>
        <v>2.6828571428571428</v>
      </c>
      <c r="BO85" s="48" t="str">
        <f>LOOKUP(BN85,{0,2},{"Dropped Out","Promoted"})</f>
        <v>Promoted</v>
      </c>
    </row>
    <row r="86" spans="1:67" ht="16.8" x14ac:dyDescent="0.3">
      <c r="A86" s="22" t="s">
        <v>71</v>
      </c>
      <c r="B86" s="18" t="s">
        <v>12</v>
      </c>
      <c r="C86" s="7">
        <v>67</v>
      </c>
      <c r="D86" s="7">
        <v>77</v>
      </c>
      <c r="E86" s="7">
        <v>65</v>
      </c>
      <c r="F86" s="7">
        <v>71</v>
      </c>
      <c r="G86" s="7">
        <v>73</v>
      </c>
      <c r="H86" s="7">
        <v>75</v>
      </c>
      <c r="I86" s="35">
        <f>SUM(C86:H86)</f>
        <v>428</v>
      </c>
      <c r="J86" s="40"/>
      <c r="K86" s="64"/>
      <c r="L86" s="67"/>
      <c r="M86" s="27">
        <v>60</v>
      </c>
      <c r="N86" s="28">
        <v>60</v>
      </c>
      <c r="O86" s="28">
        <v>60</v>
      </c>
      <c r="P86" s="28">
        <v>60</v>
      </c>
      <c r="Q86" s="28">
        <v>60</v>
      </c>
      <c r="R86" s="29">
        <v>60</v>
      </c>
      <c r="S86" s="37"/>
      <c r="T86" s="40"/>
      <c r="U86" s="43"/>
      <c r="V86" s="46"/>
      <c r="W86" s="49"/>
      <c r="X86" s="27"/>
      <c r="Y86" s="28"/>
      <c r="Z86" s="28"/>
      <c r="AA86" s="28"/>
      <c r="AB86" s="28"/>
      <c r="AC86" s="29"/>
      <c r="AD86" s="37"/>
      <c r="AE86" s="40"/>
      <c r="AF86" s="43"/>
      <c r="AG86" s="46"/>
      <c r="AH86" s="49"/>
      <c r="AI86" s="7">
        <v>71</v>
      </c>
      <c r="AJ86" s="7">
        <v>56</v>
      </c>
      <c r="AK86" s="7">
        <v>50</v>
      </c>
      <c r="AL86" s="7">
        <v>82</v>
      </c>
      <c r="AM86" s="7">
        <v>56</v>
      </c>
      <c r="AN86" s="7">
        <v>84</v>
      </c>
      <c r="AO86" s="37"/>
      <c r="AP86" s="40"/>
      <c r="AQ86" s="43"/>
      <c r="AR86" s="46"/>
      <c r="AS86" s="49"/>
      <c r="AT86" s="7">
        <v>60</v>
      </c>
      <c r="AU86" s="7">
        <v>60</v>
      </c>
      <c r="AV86" s="7">
        <v>56</v>
      </c>
      <c r="AW86" s="7">
        <v>55</v>
      </c>
      <c r="AX86" s="7">
        <v>73</v>
      </c>
      <c r="AY86" s="7">
        <v>63</v>
      </c>
      <c r="AZ86" s="37"/>
      <c r="BA86" s="40"/>
      <c r="BB86" s="43"/>
      <c r="BC86" s="46"/>
      <c r="BD86" s="49"/>
      <c r="BE86" s="7">
        <v>77</v>
      </c>
      <c r="BF86" s="7">
        <v>73</v>
      </c>
      <c r="BG86" s="7">
        <v>62</v>
      </c>
      <c r="BH86" s="7">
        <v>62</v>
      </c>
      <c r="BI86" s="7">
        <v>73</v>
      </c>
      <c r="BJ86" s="7">
        <v>76</v>
      </c>
      <c r="BK86" s="37"/>
      <c r="BL86" s="40"/>
      <c r="BM86" s="43"/>
      <c r="BN86" s="46"/>
      <c r="BO86" s="49"/>
    </row>
    <row r="87" spans="1:67" ht="16.8" x14ac:dyDescent="0.3">
      <c r="A87" s="22" t="s">
        <v>72</v>
      </c>
      <c r="B87" s="18"/>
      <c r="C87" s="7"/>
      <c r="D87" s="7"/>
      <c r="E87" s="7"/>
      <c r="F87" s="7"/>
      <c r="G87" s="7"/>
      <c r="H87" s="7"/>
      <c r="I87" s="13"/>
      <c r="J87" s="40"/>
      <c r="K87" s="64"/>
      <c r="L87" s="67"/>
      <c r="M87" s="27"/>
      <c r="N87" s="28"/>
      <c r="O87" s="28"/>
      <c r="P87" s="28"/>
      <c r="Q87" s="28"/>
      <c r="R87" s="29"/>
      <c r="S87" s="37"/>
      <c r="T87" s="40"/>
      <c r="U87" s="43"/>
      <c r="V87" s="46"/>
      <c r="W87" s="49"/>
      <c r="X87" s="69" t="s">
        <v>18</v>
      </c>
      <c r="Y87" s="70"/>
      <c r="Z87" s="70"/>
      <c r="AA87" s="70"/>
      <c r="AB87" s="70"/>
      <c r="AC87" s="71"/>
      <c r="AD87" s="37"/>
      <c r="AE87" s="40"/>
      <c r="AF87" s="43"/>
      <c r="AG87" s="46"/>
      <c r="AH87" s="49"/>
      <c r="AI87" s="7"/>
      <c r="AJ87" s="7"/>
      <c r="AK87" s="7"/>
      <c r="AL87" s="7"/>
      <c r="AM87" s="7"/>
      <c r="AN87" s="7"/>
      <c r="AO87" s="37"/>
      <c r="AP87" s="40"/>
      <c r="AQ87" s="43"/>
      <c r="AR87" s="46"/>
      <c r="AS87" s="49"/>
      <c r="AT87" s="7"/>
      <c r="AU87" s="7"/>
      <c r="AV87" s="7"/>
      <c r="AW87" s="7"/>
      <c r="AX87" s="7"/>
      <c r="AY87" s="7"/>
      <c r="AZ87" s="37"/>
      <c r="BA87" s="40"/>
      <c r="BB87" s="43"/>
      <c r="BC87" s="46"/>
      <c r="BD87" s="49"/>
      <c r="BE87" s="7"/>
      <c r="BF87" s="7"/>
      <c r="BG87" s="7"/>
      <c r="BH87" s="7"/>
      <c r="BI87" s="7"/>
      <c r="BJ87" s="7"/>
      <c r="BK87" s="37"/>
      <c r="BL87" s="40"/>
      <c r="BM87" s="43"/>
      <c r="BN87" s="46"/>
      <c r="BO87" s="49"/>
    </row>
    <row r="88" spans="1:67" ht="16.8" x14ac:dyDescent="0.3">
      <c r="A88" s="22" t="s">
        <v>73</v>
      </c>
      <c r="B88" s="19"/>
      <c r="C88" s="7"/>
      <c r="D88" s="7"/>
      <c r="E88" s="7"/>
      <c r="F88" s="7"/>
      <c r="G88" s="7"/>
      <c r="H88" s="7"/>
      <c r="I88" s="13"/>
      <c r="J88" s="40"/>
      <c r="K88" s="64"/>
      <c r="L88" s="67"/>
      <c r="M88" s="27"/>
      <c r="N88" s="28"/>
      <c r="O88" s="28"/>
      <c r="P88" s="28"/>
      <c r="Q88" s="28"/>
      <c r="R88" s="29"/>
      <c r="S88" s="37"/>
      <c r="T88" s="40"/>
      <c r="U88" s="43"/>
      <c r="V88" s="46"/>
      <c r="W88" s="49"/>
      <c r="X88" s="27"/>
      <c r="Y88" s="28"/>
      <c r="Z88" s="28"/>
      <c r="AA88" s="28"/>
      <c r="AB88" s="28"/>
      <c r="AC88" s="29"/>
      <c r="AD88" s="37"/>
      <c r="AE88" s="40"/>
      <c r="AF88" s="43"/>
      <c r="AG88" s="46"/>
      <c r="AH88" s="49"/>
      <c r="AI88" s="7"/>
      <c r="AJ88" s="7"/>
      <c r="AK88" s="7"/>
      <c r="AL88" s="7"/>
      <c r="AM88" s="7"/>
      <c r="AN88" s="7"/>
      <c r="AO88" s="37"/>
      <c r="AP88" s="40"/>
      <c r="AQ88" s="43"/>
      <c r="AR88" s="46"/>
      <c r="AS88" s="49"/>
      <c r="AT88" s="7"/>
      <c r="AU88" s="7"/>
      <c r="AV88" s="7"/>
      <c r="AW88" s="7"/>
      <c r="AX88" s="7"/>
      <c r="AY88" s="7"/>
      <c r="AZ88" s="37"/>
      <c r="BA88" s="40"/>
      <c r="BB88" s="43"/>
      <c r="BC88" s="46"/>
      <c r="BD88" s="49"/>
      <c r="BE88" s="7"/>
      <c r="BF88" s="7"/>
      <c r="BG88" s="7"/>
      <c r="BH88" s="7"/>
      <c r="BI88" s="7"/>
      <c r="BJ88" s="7"/>
      <c r="BK88" s="37"/>
      <c r="BL88" s="40"/>
      <c r="BM88" s="43"/>
      <c r="BN88" s="46"/>
      <c r="BO88" s="49"/>
    </row>
    <row r="89" spans="1:67" ht="16.8" x14ac:dyDescent="0.3">
      <c r="A89" s="22"/>
      <c r="B89" s="19" t="s">
        <v>5</v>
      </c>
      <c r="C89" s="9" t="str">
        <f>LOOKUP(C86, {0,50,60,63,66,70,73,75,80,85,90}, {"F","D","C-","C","C+","B-","B","B+","A-","A","A+"})</f>
        <v>C+</v>
      </c>
      <c r="D89" s="9" t="str">
        <f>LOOKUP(D86, {0,50,60,63,66,70,73,75,80,85,90}, {"F","D","C-","C","C+","B-","B","B+","A-","A","A+"})</f>
        <v>B+</v>
      </c>
      <c r="E89" s="9" t="str">
        <f>LOOKUP(E86, {0,50,60,63,66,70,73,75,80,85,90}, {"F","D","C-","C","C+","B-","B","B+","A-","A","A+"})</f>
        <v>C</v>
      </c>
      <c r="F89" s="9" t="str">
        <f>LOOKUP(F86, {0,50,60,63,66,70,73,75,80,85,90}, {"F","D","C-","C","C+","B-","B","B+","A-","A","A+"})</f>
        <v>B-</v>
      </c>
      <c r="G89" s="9" t="str">
        <f>LOOKUP(G86, {0,50,60,63,66,70,73,75,80,85,90}, {"F","D","C-","C","C+","B-","B","B+","A-","A","A+"})</f>
        <v>B</v>
      </c>
      <c r="H89" s="9" t="str">
        <f>LOOKUP(H86, {0,50,60,63,66,70,73,75,80,85,90}, {"F","D","C-","C","C+","B-","B","B+","A-","A","A+"})</f>
        <v>B+</v>
      </c>
      <c r="I89" s="13"/>
      <c r="J89" s="40"/>
      <c r="K89" s="64"/>
      <c r="L89" s="67"/>
      <c r="M89" s="9" t="str">
        <f>LOOKUP(M86, {0,50,60,63,66,70,73,75,80,85,90}, {"F","D","C-","C","C+","B-","B","B+","A-","A","A+"})</f>
        <v>C-</v>
      </c>
      <c r="N89" s="9" t="str">
        <f>LOOKUP(N86, {0,50,60,63,66,70,73,75,80,85,90}, {"F","D","C-","C","C+","B-","B","B+","A-","A","A+"})</f>
        <v>C-</v>
      </c>
      <c r="O89" s="9" t="str">
        <f>LOOKUP(O86, {0,50,60,63,66,70,73,75,80,85,90}, {"F","D","C-","C","C+","B-","B","B+","A-","A","A+"})</f>
        <v>C-</v>
      </c>
      <c r="P89" s="9" t="str">
        <f>LOOKUP(P86, {0,50,60,63,66,70,73,75,80,85,90}, {"F","D","C-","C","C+","B-","B","B+","A-","A","A+"})</f>
        <v>C-</v>
      </c>
      <c r="Q89" s="9" t="str">
        <f>LOOKUP(Q86, {0,50,60,63,66,70,73,75,80,85,90}, {"F","D","C-","C","C+","B-","B","B+","A-","A","A+"})</f>
        <v>C-</v>
      </c>
      <c r="R89" s="9" t="str">
        <f>LOOKUP(R86, {0,50,60,63,66,70,73,75,80,85,90}, {"F","D","C-","C","C+","B-","B","B+","A-","A","A+"})</f>
        <v>C-</v>
      </c>
      <c r="S89" s="37"/>
      <c r="T89" s="40"/>
      <c r="U89" s="43"/>
      <c r="V89" s="46"/>
      <c r="W89" s="49"/>
      <c r="X89" s="10" t="str">
        <f>LOOKUP(X86, {0,50,55,58,61,65,70,75,80,85}, {"F","D","C-","C","C+","B-","B","B+","A-","A+"})</f>
        <v>F</v>
      </c>
      <c r="Y89" s="9" t="str">
        <f>LOOKUP(Y86, {0,50,55,58,61,65,70,75,80,85}, {"F","D","C-","C","C+","B-","B","B+","A-","A+"})</f>
        <v>F</v>
      </c>
      <c r="Z89" s="9" t="str">
        <f>LOOKUP(Z86, {0,50,55,58,61,65,70,75,80,85}, {"F","D","C-","C","C+","B-","B","B+","A-","A+"})</f>
        <v>F</v>
      </c>
      <c r="AA89" s="9" t="str">
        <f>LOOKUP(AA86, {0,50,55,58,61,65,70,75,80,85}, {"F","D","C-","C","C+","B-","B","B+","A-","A+"})</f>
        <v>F</v>
      </c>
      <c r="AB89" s="9" t="str">
        <f>LOOKUP(AB86, {0,50,55,58,61,65,70,75,80,85}, {"F","D","C-","C","C+","B-","B","B+","A-","A+"})</f>
        <v>F</v>
      </c>
      <c r="AC89" s="29" t="str">
        <f>LOOKUP(AC86, {0,50,55,58,61,65,70,75,80,85}, {"F","D","C-","C","C+","B-","B","B+","A-","A+"})</f>
        <v>F</v>
      </c>
      <c r="AD89" s="37"/>
      <c r="AE89" s="40"/>
      <c r="AF89" s="43"/>
      <c r="AG89" s="46"/>
      <c r="AH89" s="49"/>
      <c r="AI89" s="9" t="str">
        <f>LOOKUP(AI86, {0,50,60,63,66,70,73,75,80,85,90}, {"F","D","C-","C","C+","B-","B","B+","A-","A","A+"})</f>
        <v>B-</v>
      </c>
      <c r="AJ89" s="9" t="str">
        <f>LOOKUP(AJ86, {0,50,60,63,66,70,73,75,80,85,90}, {"F","D","C-","C","C+","B-","B","B+","A-","A","A+"})</f>
        <v>D</v>
      </c>
      <c r="AK89" s="9" t="str">
        <f>LOOKUP(AK86, {0,50,60,63,66,70,73,75,80,85,90}, {"F","D","C-","C","C+","B-","B","B+","A-","A","A+"})</f>
        <v>D</v>
      </c>
      <c r="AL89" s="9" t="str">
        <f>LOOKUP(AL86, {0,50,60,63,66,70,73,75,80,85,90}, {"F","D","C-","C","C+","B-","B","B+","A-","A","A+"})</f>
        <v>A-</v>
      </c>
      <c r="AM89" s="9" t="str">
        <f>LOOKUP(AM86, {0,50,60,63,66,70,73,75,80,85,90}, {"F","D","C-","C","C+","B-","B","B+","A-","A","A+"})</f>
        <v>D</v>
      </c>
      <c r="AN89" s="9" t="str">
        <f>LOOKUP(AN86, {0,50,60,63,66,70,73,75,80,85,90}, {"F","D","C-","C","C+","B-","B","B+","A-","A","A+"})</f>
        <v>A-</v>
      </c>
      <c r="AO89" s="37"/>
      <c r="AP89" s="40"/>
      <c r="AQ89" s="43"/>
      <c r="AR89" s="46"/>
      <c r="AS89" s="49"/>
      <c r="AT89" s="9" t="str">
        <f>LOOKUP(AT86, {0,50,60,63,66,70,73,75,80,85,90}, {"F","D","C-","C","C+","B-","B","B+","A-","A","A+"})</f>
        <v>C-</v>
      </c>
      <c r="AU89" s="9" t="str">
        <f>LOOKUP(AU86, {0,50,60,63,66,70,73,75,80,85,90}, {"F","D","C-","C","C+","B-","B","B+","A-","A","A+"})</f>
        <v>C-</v>
      </c>
      <c r="AV89" s="9" t="str">
        <f>LOOKUP(AV86, {0,50,60,63,66,70,73,75,80,85,90}, {"F","D","C-","C","C+","B-","B","B+","A-","A","A+"})</f>
        <v>D</v>
      </c>
      <c r="AW89" s="9" t="str">
        <f>LOOKUP(AW86, {0,50,60,63,66,70,73,75,80,85,90}, {"F","D","C-","C","C+","B-","B","B+","A-","A","A+"})</f>
        <v>D</v>
      </c>
      <c r="AX89" s="9" t="str">
        <f>LOOKUP(AX86, {0,50,60,63,66,70,73,75,80,85,90}, {"F","D","C-","C","C+","B-","B","B+","A-","A","A+"})</f>
        <v>B</v>
      </c>
      <c r="AY89" s="9" t="str">
        <f>LOOKUP(AY86, {0,50,60,63,66,70,73,75,80,85,90}, {"F","D","C-","C","C+","B-","B","B+","A-","A","A+"})</f>
        <v>C</v>
      </c>
      <c r="AZ89" s="37"/>
      <c r="BA89" s="40"/>
      <c r="BB89" s="43"/>
      <c r="BC89" s="46"/>
      <c r="BD89" s="49"/>
      <c r="BE89" s="9" t="str">
        <f>LOOKUP(BE86, {0,50,60,63,66,70,73,75,80,85,90}, {"F","D","C-","C","C+","B-","B","B+","A-","A","A+"})</f>
        <v>B+</v>
      </c>
      <c r="BF89" s="9" t="str">
        <f>LOOKUP(BF86, {0,50,60,63,66,70,73,75,80,85,90}, {"F","D","C-","C","C+","B-","B","B+","A-","A","A+"})</f>
        <v>B</v>
      </c>
      <c r="BG89" s="9" t="str">
        <f>LOOKUP(BG86, {0,50,60,63,66,70,73,75,80,85,90}, {"F","D","C-","C","C+","B-","B","B+","A-","A","A+"})</f>
        <v>C-</v>
      </c>
      <c r="BH89" s="9" t="str">
        <f>LOOKUP(BH86, {0,50,60,63,66,70,73,75,80,85,90}, {"F","D","C-","C","C+","B-","B","B+","A-","A","A+"})</f>
        <v>C-</v>
      </c>
      <c r="BI89" s="9" t="str">
        <f>LOOKUP(BI86, {0,50,60,63,66,70,73,75,80,85,90}, {"F","D","C-","C","C+","B-","B","B+","A-","A","A+"})</f>
        <v>B</v>
      </c>
      <c r="BJ89" s="9" t="str">
        <f>LOOKUP(BJ86, {0,50,60,63,66,70,73,75,80,85,90}, {"F","D","C-","C","C+","B-","B","B+","A-","A","A+"})</f>
        <v>B+</v>
      </c>
      <c r="BK89" s="37"/>
      <c r="BL89" s="40"/>
      <c r="BM89" s="43"/>
      <c r="BN89" s="46"/>
      <c r="BO89" s="49"/>
    </row>
    <row r="90" spans="1:67" ht="17.399999999999999" thickBot="1" x14ac:dyDescent="0.35">
      <c r="A90" s="23"/>
      <c r="B90" s="20" t="s">
        <v>6</v>
      </c>
      <c r="C90" s="12" t="str">
        <f>LOOKUP(C86,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D90" s="12" t="str">
        <f>LOOKUP(D86,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E90" s="12" t="str">
        <f>LOOKUP(E86,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F90" s="12" t="str">
        <f>LOOKUP(F86,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G90" s="12" t="str">
        <f>LOOKUP(G86,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H90" s="12" t="str">
        <f>LOOKUP(H86,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I90" s="14"/>
      <c r="J90" s="41"/>
      <c r="K90" s="65"/>
      <c r="L90" s="68"/>
      <c r="M90" s="12" t="str">
        <f>LOOKUP(M86,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90" s="12" t="str">
        <f>LOOKUP(N86,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90" s="12" t="str">
        <f>LOOKUP(O86,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90" s="12" t="str">
        <f>LOOKUP(P86,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90" s="12" t="str">
        <f>LOOKUP(Q86,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90" s="12" t="str">
        <f>LOOKUP(R86,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90" s="38"/>
      <c r="T90" s="41"/>
      <c r="U90" s="44"/>
      <c r="V90" s="46"/>
      <c r="W90" s="50"/>
      <c r="X90" s="11" t="str">
        <f>LOOKUP(X86,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90" s="12" t="str">
        <f>LOOKUP(Y86,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90" s="12" t="str">
        <f>LOOKUP(Z86,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90" s="12" t="str">
        <f>LOOKUP(AA86,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90" s="12" t="str">
        <f>LOOKUP(AB86,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90" s="30" t="str">
        <f>LOOKUP(AC86,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90" s="38"/>
      <c r="AE90" s="41"/>
      <c r="AF90" s="44"/>
      <c r="AG90" s="47"/>
      <c r="AH90" s="50"/>
      <c r="AI90" s="12" t="str">
        <f>LOOKUP(AI86,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AJ90" s="12" t="str">
        <f>LOOKUP(AJ86,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K90" s="12" t="str">
        <f>LOOKUP(AK86,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L90" s="12" t="str">
        <f>LOOKUP(AL86,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90" s="12" t="str">
        <f>LOOKUP(AM86,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N90" s="12" t="str">
        <f>LOOKUP(AN86,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90" s="38"/>
      <c r="AP90" s="41"/>
      <c r="AQ90" s="44"/>
      <c r="AR90" s="47"/>
      <c r="AS90" s="50"/>
      <c r="AT90" s="12" t="str">
        <f>LOOKUP(AT86,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U90" s="12" t="str">
        <f>LOOKUP(AU86,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V90" s="12" t="str">
        <f>LOOKUP(AV86,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W90" s="12" t="str">
        <f>LOOKUP(AW86,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X90" s="12" t="str">
        <f>LOOKUP(AX86,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AY90" s="12" t="str">
        <f>LOOKUP(AY86,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2.30</v>
      </c>
      <c r="AZ90" s="38"/>
      <c r="BA90" s="41"/>
      <c r="BB90" s="44"/>
      <c r="BC90" s="47"/>
      <c r="BD90" s="50"/>
      <c r="BE90" s="12" t="str">
        <f>LOOKUP(BE86,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BF90" s="12" t="str">
        <f>LOOKUP(BF86,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G90" s="12" t="str">
        <f>LOOKUP(BG86,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H90" s="12" t="str">
        <f>LOOKUP(BH86,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I90" s="12" t="str">
        <f>LOOKUP(BI86,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3.30</v>
      </c>
      <c r="BJ90" s="12" t="str">
        <f>LOOKUP(BJ86,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BK90" s="38"/>
      <c r="BL90" s="41"/>
      <c r="BM90" s="44"/>
      <c r="BN90" s="47"/>
      <c r="BO90" s="50"/>
    </row>
    <row r="91" spans="1:67" ht="16.8" x14ac:dyDescent="0.3">
      <c r="A91" s="21">
        <v>15</v>
      </c>
      <c r="B91" s="17" t="s">
        <v>11</v>
      </c>
      <c r="C91" s="24">
        <v>3</v>
      </c>
      <c r="D91" s="7">
        <v>3</v>
      </c>
      <c r="E91" s="7">
        <v>3</v>
      </c>
      <c r="F91" s="7">
        <v>3</v>
      </c>
      <c r="G91" s="7">
        <v>3</v>
      </c>
      <c r="H91" s="7">
        <v>2</v>
      </c>
      <c r="I91" s="16">
        <f>SUM(C91:H91)</f>
        <v>17</v>
      </c>
      <c r="J91" s="39">
        <f>I92*100/600</f>
        <v>58.333333333333336</v>
      </c>
      <c r="K91" s="63">
        <f>(C91*C96+D91*D96+E91*E96+F91*F96+G91*G96+H91*H96)/(C91+D91+E91+F91+G91+H91)</f>
        <v>1.7647058823529411</v>
      </c>
      <c r="L91" s="66" t="str">
        <f>LOOKUP(K91,{0,1},{"Dropped Out"," Promoted"})</f>
        <v xml:space="preserve"> Promoted</v>
      </c>
      <c r="M91" s="24">
        <v>3</v>
      </c>
      <c r="N91" s="25">
        <v>2</v>
      </c>
      <c r="O91" s="25">
        <v>3</v>
      </c>
      <c r="P91" s="25">
        <v>3</v>
      </c>
      <c r="Q91" s="25">
        <v>3</v>
      </c>
      <c r="R91" s="26">
        <v>3</v>
      </c>
      <c r="S91" s="36">
        <f>SUM(M92,N92,O92,,P92,Q92,R92)</f>
        <v>360</v>
      </c>
      <c r="T91" s="39">
        <f>AVERAGE(M92,N92,O92,P92,Q92,R92)</f>
        <v>60</v>
      </c>
      <c r="U91" s="42">
        <f>(M91*M96+N91*N96+O91*O96+P91*P96+Q91*Q96+R91*R96)/(M91+N91+O91+P91+Q91+R91)</f>
        <v>2</v>
      </c>
      <c r="V91" s="45" t="e">
        <f>(C91*C96+D91*D96+E91*E96+F91*F96+H91*H96+#REF!*#REF!+M91*M96+N91*N96+O91*O96+P91*P96+Q91*Q96+R91*R96)/(C91+D91+E91+F91+H91+#REF!+M91+N91+O91+P91+Q91+R91)</f>
        <v>#REF!</v>
      </c>
      <c r="W91" s="48" t="e">
        <f>LOOKUP(V91,{0,1.5,2},{"Dropped Out","Probation","Promoted"})</f>
        <v>#REF!</v>
      </c>
      <c r="X91" s="24">
        <v>3</v>
      </c>
      <c r="Y91" s="25">
        <v>2</v>
      </c>
      <c r="Z91" s="25">
        <v>3</v>
      </c>
      <c r="AA91" s="25">
        <v>3</v>
      </c>
      <c r="AB91" s="25">
        <v>3</v>
      </c>
      <c r="AC91" s="26">
        <v>3</v>
      </c>
      <c r="AD91" s="36">
        <f>SUM(X92,Y92,Z92,,AA92,AB92,AC92)</f>
        <v>0</v>
      </c>
      <c r="AE91" s="39" t="e">
        <f>AVERAGE(X92,Y92,Z92,AA92,AB92,AC92)</f>
        <v>#DIV/0!</v>
      </c>
      <c r="AF91" s="42">
        <f>(X91*X96+Y91*Y96+Z91*Z96+AA91*AA96+AB91*AB96+AC91*AC96)/(X91+Y91+Z91+AA91+AB91+AC91)</f>
        <v>0</v>
      </c>
      <c r="AG91" s="45">
        <f>(N91*N96+O91*O96+P91*P96+Q91*Q96+R91*R96+S91*S96+X91*X96+Y91*Y96+Z91*Z96+AA91*AA96+AB91*AB96+AC91*AC96)/(N91+O91+P91+Q91+R91+S91+X91+Y91+Z91+AA91+AB91+AC91)</f>
        <v>7.1611253196930943E-2</v>
      </c>
      <c r="AH91" s="48" t="str">
        <f>LOOKUP(AG91,{0,1.5,2},{"Dropped Out","Probation","Promoted"})</f>
        <v>Dropped Out</v>
      </c>
      <c r="AI91" s="24">
        <v>3</v>
      </c>
      <c r="AJ91" s="25">
        <v>3</v>
      </c>
      <c r="AK91" s="25">
        <v>3</v>
      </c>
      <c r="AL91" s="25">
        <v>3</v>
      </c>
      <c r="AM91" s="25">
        <v>3</v>
      </c>
      <c r="AN91" s="26">
        <v>2</v>
      </c>
      <c r="AO91" s="36">
        <f>SUM(AI92,AJ92,AK92,,AL92,AM92,AN92)</f>
        <v>340</v>
      </c>
      <c r="AP91" s="39">
        <f>AO91*100/600</f>
        <v>56.666666666666664</v>
      </c>
      <c r="AQ91" s="42">
        <f>(AI91*AI96+AJ91*AJ96+AK91*AK96+AL91*AL96+AM91*AM96+AN91*AN96)/(AI91+AJ91+AK91+AL91+AM91+AN91)</f>
        <v>1.5117647058823531</v>
      </c>
      <c r="AR91" s="45">
        <f>(C91*C96+D91*D96+E91*E96+F91*F96+H91*H96+G91*G96++AI91*AI96+AJ91*AJ96+AK91*AK96+AL91*AL96+AM91*AM96+AN91*AN96)/(C91+D91+E91+F91+H91+G91+AI91+AJ91+AK91+AL91+AM91+AN91)</f>
        <v>1.6382352941176472</v>
      </c>
      <c r="AS91" s="48" t="str">
        <f>LOOKUP(AR91,{0,1.5},{"Dropped Out","Promoted"})</f>
        <v>Promoted</v>
      </c>
      <c r="AT91" s="24">
        <v>3</v>
      </c>
      <c r="AU91" s="25">
        <v>3</v>
      </c>
      <c r="AV91" s="25">
        <v>3</v>
      </c>
      <c r="AW91" s="25">
        <v>3</v>
      </c>
      <c r="AX91" s="25">
        <v>3</v>
      </c>
      <c r="AY91" s="26">
        <v>3</v>
      </c>
      <c r="AZ91" s="36">
        <f>SUM(AT92,AU92,AV92,,AW92,AX92,AY92)</f>
        <v>0</v>
      </c>
      <c r="BA91" s="39">
        <f>AZ91*100/600</f>
        <v>0</v>
      </c>
      <c r="BB91" s="42">
        <f>(AT91*AT96+AU91*AU96+AV91*AV96+AW91*AW96+AX91*AX96+AY91*AY96)/(AT91+AU91+AV91+AW91+AX91+AY91)</f>
        <v>0</v>
      </c>
      <c r="BC91" s="45">
        <f>(C91*C96+D91*D96+E91*E96+F91*F96+H91*H96+G91*G96+AI91*AI96+AJ91*AJ96+AK91*AK96+AL91*AL96+AM91*AM96+AN91*AN96+AT91*AT96+AU91*AU96+AV91*AV96+AW91*AW96+AX91*AX96+AY91*AY96)/(C91+D91+E91+F91+H91+G91+AI91+AJ91+AK91+AL91+AM91+AN91+AT91+AU91+AV91+AW91+AX91+AY91)</f>
        <v>1.0711538461538461</v>
      </c>
      <c r="BD91" s="48" t="str">
        <f>LOOKUP(BC91,{0,1.75},{"Dropped Out","Promoted"})</f>
        <v>Dropped Out</v>
      </c>
      <c r="BE91" s="24">
        <v>3</v>
      </c>
      <c r="BF91" s="25">
        <v>3</v>
      </c>
      <c r="BG91" s="25">
        <v>3</v>
      </c>
      <c r="BH91" s="25">
        <v>3</v>
      </c>
      <c r="BI91" s="25">
        <v>3</v>
      </c>
      <c r="BJ91" s="26">
        <v>3</v>
      </c>
      <c r="BK91" s="36">
        <f>SUM(BE92,BF92,BG92,,BH92,BI92,BJ92)</f>
        <v>0</v>
      </c>
      <c r="BL91" s="39">
        <f>BK91*100/600</f>
        <v>0</v>
      </c>
      <c r="BM91" s="42">
        <f>(BE91*BE96+BF91*BF96+BG91*BG96+BH91*BH96+BI91*BI96+BJ91*BJ96)/(BE91+BF91+BG91+BH91+BI91+BJ91)</f>
        <v>0</v>
      </c>
      <c r="BN91" s="45">
        <f>(C91*C96+D91*D96+E91*E96+F91*F96+H91*H96+G91*G96+AI91*AI96+AJ91*AJ96+AK91*AK96+AL91*AL96+AM91*AM96+AN91*AN96+AT91*AT96+AU91*AU96+AV91*AV96+AW91*AW96+AX91*AX96+AY91*AY96+BE91*BE96+BF91*BF96+BG91*BG96+BH91*BH96+BI91*BI96+BJ91*BJ96)/(C91+D91+E91+F91+H91+G91+AI91+AJ91+AK91+AL91+AM91+AN91+AT91+AU91+AV91+AW91+AX91+AY91+BE91+BF91+BG91+BH91+BI91+BJ91)</f>
        <v>0.79571428571428571</v>
      </c>
      <c r="BO91" s="48" t="str">
        <f>LOOKUP(BN91,{0,2},{"Dropped Out","Promoted"})</f>
        <v>Dropped Out</v>
      </c>
    </row>
    <row r="92" spans="1:67" ht="16.8" x14ac:dyDescent="0.3">
      <c r="A92" s="22" t="s">
        <v>74</v>
      </c>
      <c r="B92" s="18" t="s">
        <v>12</v>
      </c>
      <c r="C92" s="7">
        <v>56</v>
      </c>
      <c r="D92" s="7">
        <v>61</v>
      </c>
      <c r="E92" s="7">
        <v>58</v>
      </c>
      <c r="F92" s="7">
        <v>50</v>
      </c>
      <c r="G92" s="7">
        <v>55</v>
      </c>
      <c r="H92" s="7">
        <v>70</v>
      </c>
      <c r="I92" s="35">
        <f>SUM(C92:H92)</f>
        <v>350</v>
      </c>
      <c r="J92" s="40"/>
      <c r="K92" s="64"/>
      <c r="L92" s="67"/>
      <c r="M92" s="27">
        <v>60</v>
      </c>
      <c r="N92" s="28">
        <v>60</v>
      </c>
      <c r="O92" s="28">
        <v>60</v>
      </c>
      <c r="P92" s="28">
        <v>60</v>
      </c>
      <c r="Q92" s="28">
        <v>60</v>
      </c>
      <c r="R92" s="29">
        <v>60</v>
      </c>
      <c r="S92" s="37"/>
      <c r="T92" s="40"/>
      <c r="U92" s="43"/>
      <c r="V92" s="46"/>
      <c r="W92" s="49"/>
      <c r="X92" s="27"/>
      <c r="Y92" s="28"/>
      <c r="Z92" s="28"/>
      <c r="AA92" s="28"/>
      <c r="AB92" s="28"/>
      <c r="AC92" s="29"/>
      <c r="AD92" s="37"/>
      <c r="AE92" s="40"/>
      <c r="AF92" s="43"/>
      <c r="AG92" s="46"/>
      <c r="AH92" s="49"/>
      <c r="AI92" s="7">
        <v>62</v>
      </c>
      <c r="AJ92" s="7">
        <v>42</v>
      </c>
      <c r="AK92" s="7">
        <v>50</v>
      </c>
      <c r="AL92" s="7">
        <v>67</v>
      </c>
      <c r="AM92" s="7">
        <v>31</v>
      </c>
      <c r="AN92" s="7">
        <v>88</v>
      </c>
      <c r="AO92" s="37"/>
      <c r="AP92" s="40"/>
      <c r="AQ92" s="43"/>
      <c r="AR92" s="46"/>
      <c r="AS92" s="49"/>
      <c r="AT92" s="7">
        <v>0</v>
      </c>
      <c r="AU92" s="7">
        <v>0</v>
      </c>
      <c r="AV92" s="7">
        <v>0</v>
      </c>
      <c r="AW92" s="7">
        <v>0</v>
      </c>
      <c r="AX92" s="7">
        <v>0</v>
      </c>
      <c r="AY92" s="7">
        <v>0</v>
      </c>
      <c r="AZ92" s="37"/>
      <c r="BA92" s="40"/>
      <c r="BB92" s="43"/>
      <c r="BC92" s="46"/>
      <c r="BD92" s="49"/>
      <c r="BE92" s="7"/>
      <c r="BF92" s="7"/>
      <c r="BG92" s="7"/>
      <c r="BH92" s="7"/>
      <c r="BI92" s="7"/>
      <c r="BJ92" s="7"/>
      <c r="BK92" s="37"/>
      <c r="BL92" s="40"/>
      <c r="BM92" s="43"/>
      <c r="BN92" s="46"/>
      <c r="BO92" s="49"/>
    </row>
    <row r="93" spans="1:67" ht="16.8" x14ac:dyDescent="0.3">
      <c r="A93" s="22" t="s">
        <v>72</v>
      </c>
      <c r="B93" s="18"/>
      <c r="C93" s="7"/>
      <c r="D93" s="7"/>
      <c r="E93" s="7"/>
      <c r="F93" s="7"/>
      <c r="G93" s="7"/>
      <c r="H93" s="7"/>
      <c r="I93" s="13"/>
      <c r="J93" s="40"/>
      <c r="K93" s="64"/>
      <c r="L93" s="67"/>
      <c r="M93" s="27"/>
      <c r="N93" s="28"/>
      <c r="O93" s="28"/>
      <c r="P93" s="28"/>
      <c r="Q93" s="28"/>
      <c r="R93" s="29"/>
      <c r="S93" s="37"/>
      <c r="T93" s="40"/>
      <c r="U93" s="43"/>
      <c r="V93" s="46"/>
      <c r="W93" s="49"/>
      <c r="X93" s="69" t="s">
        <v>18</v>
      </c>
      <c r="Y93" s="70"/>
      <c r="Z93" s="70"/>
      <c r="AA93" s="70"/>
      <c r="AB93" s="70"/>
      <c r="AC93" s="71"/>
      <c r="AD93" s="37"/>
      <c r="AE93" s="40"/>
      <c r="AF93" s="43"/>
      <c r="AG93" s="46"/>
      <c r="AH93" s="49"/>
      <c r="AI93" s="7"/>
      <c r="AJ93" s="7"/>
      <c r="AK93" s="7"/>
      <c r="AL93" s="7"/>
      <c r="AM93" s="7"/>
      <c r="AN93" s="7"/>
      <c r="AO93" s="37"/>
      <c r="AP93" s="40"/>
      <c r="AQ93" s="43"/>
      <c r="AR93" s="46"/>
      <c r="AS93" s="49"/>
      <c r="AT93" s="7"/>
      <c r="AU93" s="7"/>
      <c r="AV93" s="7"/>
      <c r="AW93" s="7"/>
      <c r="AX93" s="7"/>
      <c r="AY93" s="7"/>
      <c r="AZ93" s="37"/>
      <c r="BA93" s="40"/>
      <c r="BB93" s="43"/>
      <c r="BC93" s="46"/>
      <c r="BD93" s="49"/>
      <c r="BE93" s="7"/>
      <c r="BF93" s="7"/>
      <c r="BG93" s="7"/>
      <c r="BH93" s="7"/>
      <c r="BI93" s="7"/>
      <c r="BJ93" s="7"/>
      <c r="BK93" s="37"/>
      <c r="BL93" s="40"/>
      <c r="BM93" s="43"/>
      <c r="BN93" s="46"/>
      <c r="BO93" s="49"/>
    </row>
    <row r="94" spans="1:67" ht="16.8" x14ac:dyDescent="0.3">
      <c r="A94" s="22" t="s">
        <v>73</v>
      </c>
      <c r="B94" s="19"/>
      <c r="C94" s="7"/>
      <c r="D94" s="7"/>
      <c r="E94" s="7"/>
      <c r="F94" s="7"/>
      <c r="G94" s="7"/>
      <c r="H94" s="7"/>
      <c r="I94" s="13"/>
      <c r="J94" s="40"/>
      <c r="K94" s="64"/>
      <c r="L94" s="67"/>
      <c r="M94" s="27"/>
      <c r="N94" s="28"/>
      <c r="O94" s="28"/>
      <c r="P94" s="28"/>
      <c r="Q94" s="28"/>
      <c r="R94" s="29"/>
      <c r="S94" s="37"/>
      <c r="T94" s="40"/>
      <c r="U94" s="43"/>
      <c r="V94" s="46"/>
      <c r="W94" s="49"/>
      <c r="X94" s="27"/>
      <c r="Y94" s="28"/>
      <c r="Z94" s="28"/>
      <c r="AA94" s="28"/>
      <c r="AB94" s="28"/>
      <c r="AC94" s="29"/>
      <c r="AD94" s="37"/>
      <c r="AE94" s="40"/>
      <c r="AF94" s="43"/>
      <c r="AG94" s="46"/>
      <c r="AH94" s="49"/>
      <c r="AI94" s="7"/>
      <c r="AJ94" s="7"/>
      <c r="AK94" s="7"/>
      <c r="AL94" s="7"/>
      <c r="AM94" s="7"/>
      <c r="AN94" s="7"/>
      <c r="AO94" s="37"/>
      <c r="AP94" s="40"/>
      <c r="AQ94" s="43"/>
      <c r="AR94" s="46"/>
      <c r="AS94" s="49"/>
      <c r="AT94" s="7"/>
      <c r="AU94" s="7"/>
      <c r="AV94" s="7"/>
      <c r="AW94" s="7"/>
      <c r="AX94" s="7"/>
      <c r="AY94" s="7"/>
      <c r="AZ94" s="37"/>
      <c r="BA94" s="40"/>
      <c r="BB94" s="43"/>
      <c r="BC94" s="46"/>
      <c r="BD94" s="49"/>
      <c r="BE94" s="7"/>
      <c r="BF94" s="7"/>
      <c r="BG94" s="7"/>
      <c r="BH94" s="7"/>
      <c r="BI94" s="7"/>
      <c r="BJ94" s="7"/>
      <c r="BK94" s="37"/>
      <c r="BL94" s="40"/>
      <c r="BM94" s="43"/>
      <c r="BN94" s="46"/>
      <c r="BO94" s="49"/>
    </row>
    <row r="95" spans="1:67" ht="16.8" x14ac:dyDescent="0.3">
      <c r="A95" s="22"/>
      <c r="B95" s="19" t="s">
        <v>5</v>
      </c>
      <c r="C95" s="9" t="str">
        <f>LOOKUP(C92, {0,50,60,63,66,70,73,75,80,85,90}, {"F","D","C-","C","C+","B-","B","B+","A-","A","A+"})</f>
        <v>D</v>
      </c>
      <c r="D95" s="9" t="str">
        <f>LOOKUP(D92, {0,50,60,63,66,70,73,75,80,85,90}, {"F","D","C-","C","C+","B-","B","B+","A-","A","A+"})</f>
        <v>C-</v>
      </c>
      <c r="E95" s="9" t="str">
        <f>LOOKUP(E92, {0,50,60,63,66,70,73,75,80,85,90}, {"F","D","C-","C","C+","B-","B","B+","A-","A","A+"})</f>
        <v>D</v>
      </c>
      <c r="F95" s="9" t="str">
        <f>LOOKUP(F92, {0,50,60,63,66,70,73,75,80,85,90}, {"F","D","C-","C","C+","B-","B","B+","A-","A","A+"})</f>
        <v>D</v>
      </c>
      <c r="G95" s="9" t="str">
        <f>LOOKUP(G92, {0,50,60,63,66,70,73,75,80,85,90}, {"F","D","C-","C","C+","B-","B","B+","A-","A","A+"})</f>
        <v>D</v>
      </c>
      <c r="H95" s="9" t="str">
        <f>LOOKUP(H92, {0,50,60,63,66,70,73,75,80,85,90}, {"F","D","C-","C","C+","B-","B","B+","A-","A","A+"})</f>
        <v>B-</v>
      </c>
      <c r="I95" s="13"/>
      <c r="J95" s="40"/>
      <c r="K95" s="64"/>
      <c r="L95" s="67"/>
      <c r="M95" s="9" t="str">
        <f>LOOKUP(M92, {0,50,60,63,66,70,73,75,80,85,90}, {"F","D","C-","C","C+","B-","B","B+","A-","A","A+"})</f>
        <v>C-</v>
      </c>
      <c r="N95" s="9" t="str">
        <f>LOOKUP(N92, {0,50,60,63,66,70,73,75,80,85,90}, {"F","D","C-","C","C+","B-","B","B+","A-","A","A+"})</f>
        <v>C-</v>
      </c>
      <c r="O95" s="9" t="str">
        <f>LOOKUP(O92, {0,50,60,63,66,70,73,75,80,85,90}, {"F","D","C-","C","C+","B-","B","B+","A-","A","A+"})</f>
        <v>C-</v>
      </c>
      <c r="P95" s="9" t="str">
        <f>LOOKUP(P92, {0,50,60,63,66,70,73,75,80,85,90}, {"F","D","C-","C","C+","B-","B","B+","A-","A","A+"})</f>
        <v>C-</v>
      </c>
      <c r="Q95" s="9" t="str">
        <f>LOOKUP(Q92, {0,50,60,63,66,70,73,75,80,85,90}, {"F","D","C-","C","C+","B-","B","B+","A-","A","A+"})</f>
        <v>C-</v>
      </c>
      <c r="R95" s="9" t="str">
        <f>LOOKUP(R92, {0,50,60,63,66,70,73,75,80,85,90}, {"F","D","C-","C","C+","B-","B","B+","A-","A","A+"})</f>
        <v>C-</v>
      </c>
      <c r="S95" s="37"/>
      <c r="T95" s="40"/>
      <c r="U95" s="43"/>
      <c r="V95" s="46"/>
      <c r="W95" s="49"/>
      <c r="X95" s="10" t="str">
        <f>LOOKUP(X92, {0,50,55,58,61,65,70,75,80,85}, {"F","D","C-","C","C+","B-","B","B+","A-","A+"})</f>
        <v>F</v>
      </c>
      <c r="Y95" s="9" t="str">
        <f>LOOKUP(Y92, {0,50,55,58,61,65,70,75,80,85}, {"F","D","C-","C","C+","B-","B","B+","A-","A+"})</f>
        <v>F</v>
      </c>
      <c r="Z95" s="9" t="str">
        <f>LOOKUP(Z92, {0,50,55,58,61,65,70,75,80,85}, {"F","D","C-","C","C+","B-","B","B+","A-","A+"})</f>
        <v>F</v>
      </c>
      <c r="AA95" s="9" t="str">
        <f>LOOKUP(AA92, {0,50,55,58,61,65,70,75,80,85}, {"F","D","C-","C","C+","B-","B","B+","A-","A+"})</f>
        <v>F</v>
      </c>
      <c r="AB95" s="9" t="str">
        <f>LOOKUP(AB92, {0,50,55,58,61,65,70,75,80,85}, {"F","D","C-","C","C+","B-","B","B+","A-","A+"})</f>
        <v>F</v>
      </c>
      <c r="AC95" s="29" t="str">
        <f>LOOKUP(AC92, {0,50,55,58,61,65,70,75,80,85}, {"F","D","C-","C","C+","B-","B","B+","A-","A+"})</f>
        <v>F</v>
      </c>
      <c r="AD95" s="37"/>
      <c r="AE95" s="40"/>
      <c r="AF95" s="43"/>
      <c r="AG95" s="46"/>
      <c r="AH95" s="49"/>
      <c r="AI95" s="9" t="str">
        <f>LOOKUP(AI92, {0,50,60,63,66,70,73,75,80,85,90}, {"F","D","C-","C","C+","B-","B","B+","A-","A","A+"})</f>
        <v>C-</v>
      </c>
      <c r="AJ95" s="9" t="str">
        <f>LOOKUP(AJ92, {0,50,60,63,66,70,73,75,80,85,90}, {"F","D","C-","C","C+","B-","B","B+","A-","A","A+"})</f>
        <v>F</v>
      </c>
      <c r="AK95" s="9" t="str">
        <f>LOOKUP(AK92, {0,50,60,63,66,70,73,75,80,85,90}, {"F","D","C-","C","C+","B-","B","B+","A-","A","A+"})</f>
        <v>D</v>
      </c>
      <c r="AL95" s="9" t="str">
        <f>LOOKUP(AL92, {0,50,60,63,66,70,73,75,80,85,90}, {"F","D","C-","C","C+","B-","B","B+","A-","A","A+"})</f>
        <v>C+</v>
      </c>
      <c r="AM95" s="9" t="str">
        <f>LOOKUP(AM92, {0,50,60,63,66,70,73,75,80,85,90}, {"F","D","C-","C","C+","B-","B","B+","A-","A","A+"})</f>
        <v>F</v>
      </c>
      <c r="AN95" s="9" t="str">
        <f>LOOKUP(AN92, {0,50,60,63,66,70,73,75,80,85,90}, {"F","D","C-","C","C+","B-","B","B+","A-","A","A+"})</f>
        <v>A</v>
      </c>
      <c r="AO95" s="37"/>
      <c r="AP95" s="40"/>
      <c r="AQ95" s="43"/>
      <c r="AR95" s="46"/>
      <c r="AS95" s="49"/>
      <c r="AT95" s="9" t="str">
        <f>LOOKUP(AT92, {0,50,60,63,66,70,73,75,80,85,90}, {"F","D","C-","C","C+","B-","B","B+","A-","A","A+"})</f>
        <v>F</v>
      </c>
      <c r="AU95" s="9" t="str">
        <f>LOOKUP(AU92, {0,50,60,63,66,70,73,75,80,85,90}, {"F","D","C-","C","C+","B-","B","B+","A-","A","A+"})</f>
        <v>F</v>
      </c>
      <c r="AV95" s="9" t="str">
        <f>LOOKUP(AV92, {0,50,60,63,66,70,73,75,80,85,90}, {"F","D","C-","C","C+","B-","B","B+","A-","A","A+"})</f>
        <v>F</v>
      </c>
      <c r="AW95" s="9" t="str">
        <f>LOOKUP(AW92, {0,50,60,63,66,70,73,75,80,85,90}, {"F","D","C-","C","C+","B-","B","B+","A-","A","A+"})</f>
        <v>F</v>
      </c>
      <c r="AX95" s="9" t="str">
        <f>LOOKUP(AX92, {0,50,60,63,66,70,73,75,80,85,90}, {"F","D","C-","C","C+","B-","B","B+","A-","A","A+"})</f>
        <v>F</v>
      </c>
      <c r="AY95" s="9" t="str">
        <f>LOOKUP(AY92, {0,50,60,63,66,70,73,75,80,85,90}, {"F","D","C-","C","C+","B-","B","B+","A-","A","A+"})</f>
        <v>F</v>
      </c>
      <c r="AZ95" s="37"/>
      <c r="BA95" s="40"/>
      <c r="BB95" s="43"/>
      <c r="BC95" s="46"/>
      <c r="BD95" s="49"/>
      <c r="BE95" s="9" t="str">
        <f>LOOKUP(BE92, {0,50,60,63,66,70,73,75,80,85,90}, {"F","D","C-","C","C+","B-","B","B+","A-","A","A+"})</f>
        <v>F</v>
      </c>
      <c r="BF95" s="9" t="str">
        <f>LOOKUP(BF92, {0,50,60,63,66,70,73,75,80,85,90}, {"F","D","C-","C","C+","B-","B","B+","A-","A","A+"})</f>
        <v>F</v>
      </c>
      <c r="BG95" s="9" t="str">
        <f>LOOKUP(BG92, {0,50,60,63,66,70,73,75,80,85,90}, {"F","D","C-","C","C+","B-","B","B+","A-","A","A+"})</f>
        <v>F</v>
      </c>
      <c r="BH95" s="9" t="str">
        <f>LOOKUP(BH92, {0,50,60,63,66,70,73,75,80,85,90}, {"F","D","C-","C","C+","B-","B","B+","A-","A","A+"})</f>
        <v>F</v>
      </c>
      <c r="BI95" s="9" t="str">
        <f>LOOKUP(BI92, {0,50,60,63,66,70,73,75,80,85,90}, {"F","D","C-","C","C+","B-","B","B+","A-","A","A+"})</f>
        <v>F</v>
      </c>
      <c r="BJ95" s="9" t="str">
        <f>LOOKUP(BJ92, {0,50,60,63,66,70,73,75,80,85,90}, {"F","D","C-","C","C+","B-","B","B+","A-","A","A+"})</f>
        <v>F</v>
      </c>
      <c r="BK95" s="37"/>
      <c r="BL95" s="40"/>
      <c r="BM95" s="43"/>
      <c r="BN95" s="46"/>
      <c r="BO95" s="49"/>
    </row>
    <row r="96" spans="1:67" ht="17.399999999999999" thickBot="1" x14ac:dyDescent="0.35">
      <c r="A96" s="23"/>
      <c r="B96" s="20" t="s">
        <v>6</v>
      </c>
      <c r="C96" s="12" t="str">
        <f>LOOKUP(C92,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D96" s="12" t="str">
        <f>LOOKUP(D92,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E96" s="12" t="str">
        <f>LOOKUP(E92,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F96" s="12" t="str">
        <f>LOOKUP(F92,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G96" s="12" t="str">
        <f>LOOKUP(G92,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H96" s="12" t="str">
        <f>LOOKUP(H92,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I96" s="14"/>
      <c r="J96" s="41"/>
      <c r="K96" s="65"/>
      <c r="L96" s="68"/>
      <c r="M96" s="12" t="str">
        <f>LOOKUP(M92,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96" s="12" t="str">
        <f>LOOKUP(N92,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96" s="12" t="str">
        <f>LOOKUP(O92,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96" s="12" t="str">
        <f>LOOKUP(P92,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96" s="12" t="str">
        <f>LOOKUP(Q92,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96" s="12" t="str">
        <f>LOOKUP(R92,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96" s="38"/>
      <c r="T96" s="41"/>
      <c r="U96" s="44"/>
      <c r="V96" s="46"/>
      <c r="W96" s="50"/>
      <c r="X96" s="11" t="str">
        <f>LOOKUP(X92,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96" s="12" t="str">
        <f>LOOKUP(Y92,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96" s="12" t="str">
        <f>LOOKUP(Z92,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96" s="12" t="str">
        <f>LOOKUP(AA92,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96" s="12" t="str">
        <f>LOOKUP(AB92,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96" s="30" t="str">
        <f>LOOKUP(AC92,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96" s="38"/>
      <c r="AE96" s="41"/>
      <c r="AF96" s="44"/>
      <c r="AG96" s="47"/>
      <c r="AH96" s="50"/>
      <c r="AI96" s="12" t="str">
        <f>LOOKUP(AI92,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J96" s="12" t="str">
        <f>LOOKUP(AJ92,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96" s="12" t="str">
        <f>LOOKUP(AK92,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L96" s="12" t="str">
        <f>LOOKUP(AL92,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M96" s="12" t="str">
        <f>LOOKUP(AM92,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96" s="12" t="str">
        <f>LOOKUP(AN92,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96" s="38"/>
      <c r="AP96" s="41"/>
      <c r="AQ96" s="44"/>
      <c r="AR96" s="47"/>
      <c r="AS96" s="50"/>
      <c r="AT96" s="12" t="str">
        <f>LOOKUP(AT92,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96" s="12" t="str">
        <f>LOOKUP(AU92,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96" s="12" t="str">
        <f>LOOKUP(AV92,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96" s="12" t="str">
        <f>LOOKUP(AW92,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96" s="12" t="str">
        <f>LOOKUP(AX92,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96" s="12" t="str">
        <f>LOOKUP(AY92,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96" s="38"/>
      <c r="BA96" s="41"/>
      <c r="BB96" s="44"/>
      <c r="BC96" s="47"/>
      <c r="BD96" s="50"/>
      <c r="BE96" s="12" t="str">
        <f>LOOKUP(BE92,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96" s="12" t="str">
        <f>LOOKUP(BF92,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96" s="12" t="str">
        <f>LOOKUP(BG92,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96" s="12" t="str">
        <f>LOOKUP(BH92,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96" s="12" t="str">
        <f>LOOKUP(BI92,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96" s="12" t="str">
        <f>LOOKUP(BJ92,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96" s="38"/>
      <c r="BL96" s="41"/>
      <c r="BM96" s="44"/>
      <c r="BN96" s="47"/>
      <c r="BO96" s="50"/>
    </row>
    <row r="97" spans="1:67" ht="16.8" x14ac:dyDescent="0.3">
      <c r="A97" s="21">
        <v>16</v>
      </c>
      <c r="B97" s="17" t="s">
        <v>11</v>
      </c>
      <c r="C97" s="24">
        <v>3</v>
      </c>
      <c r="D97" s="7">
        <v>3</v>
      </c>
      <c r="E97" s="7">
        <v>3</v>
      </c>
      <c r="F97" s="7">
        <v>3</v>
      </c>
      <c r="G97" s="7">
        <v>3</v>
      </c>
      <c r="H97" s="7">
        <v>2</v>
      </c>
      <c r="I97" s="16">
        <f>SUM(C97:H97)</f>
        <v>17</v>
      </c>
      <c r="J97" s="39">
        <f>I98*100/600</f>
        <v>82</v>
      </c>
      <c r="K97" s="63">
        <f>(C97*C102+D97*D102+E97*E102+F97*F102+G97*G102+H97*H102)/(C97+D97+E97+F97+G97+H97)</f>
        <v>3.8529411764705883</v>
      </c>
      <c r="L97" s="66" t="str">
        <f>LOOKUP(K97,{0,1},{"Dropped Out"," Promoted"})</f>
        <v xml:space="preserve"> Promoted</v>
      </c>
      <c r="M97" s="24">
        <v>3</v>
      </c>
      <c r="N97" s="25">
        <v>2</v>
      </c>
      <c r="O97" s="25">
        <v>3</v>
      </c>
      <c r="P97" s="25">
        <v>3</v>
      </c>
      <c r="Q97" s="25">
        <v>3</v>
      </c>
      <c r="R97" s="26">
        <v>3</v>
      </c>
      <c r="S97" s="36">
        <f>SUM(M98,N98,O98,,P98,Q98,R98)</f>
        <v>360</v>
      </c>
      <c r="T97" s="39">
        <f>AVERAGE(M98,N98,O98,P98,Q98,R98)</f>
        <v>60</v>
      </c>
      <c r="U97" s="42">
        <f>(M97*M102+N97*N102+O97*O102+P97*P102+Q97*Q102+R97*R102)/(M97+N97+O97+P97+Q97+R97)</f>
        <v>2</v>
      </c>
      <c r="V97" s="45" t="e">
        <f>(C97*C102+D97*D102+E97*E102+F97*F102+H97*H102+#REF!*#REF!+M97*M102+N97*N102+O97*O102+P97*P102+Q97*Q102+R97*R102)/(C97+D97+E97+F97+H97+#REF!+M97+N97+O97+P97+Q97+R97)</f>
        <v>#REF!</v>
      </c>
      <c r="W97" s="48" t="e">
        <f>LOOKUP(V97,{0,1.5,2},{"Dropped Out","Probation","Promoted"})</f>
        <v>#REF!</v>
      </c>
      <c r="X97" s="24">
        <v>3</v>
      </c>
      <c r="Y97" s="25">
        <v>2</v>
      </c>
      <c r="Z97" s="25">
        <v>3</v>
      </c>
      <c r="AA97" s="25">
        <v>3</v>
      </c>
      <c r="AB97" s="25">
        <v>3</v>
      </c>
      <c r="AC97" s="26">
        <v>3</v>
      </c>
      <c r="AD97" s="36">
        <f>SUM(X98,Y98,Z98,,AA98,AB98,AC98)</f>
        <v>0</v>
      </c>
      <c r="AE97" s="39" t="e">
        <f>AVERAGE(X98,Y98,Z98,AA98,AB98,AC98)</f>
        <v>#DIV/0!</v>
      </c>
      <c r="AF97" s="42">
        <f>(X97*X102+Y97*Y102+Z97*Z102+AA97*AA102+AB97*AB102+AC97*AC102)/(X97+Y97+Z97+AA97+AB97+AC97)</f>
        <v>0</v>
      </c>
      <c r="AG97" s="45">
        <f>(N97*N102+O97*O102+P97*P102+Q97*Q102+R97*R102+S97*S102+X97*X102+Y97*Y102+Z97*Z102+AA97*AA102+AB97*AB102+AC97*AC102)/(N97+O97+P97+Q97+R97+S97+X97+Y97+Z97+AA97+AB97+AC97)</f>
        <v>7.1611253196930943E-2</v>
      </c>
      <c r="AH97" s="48" t="str">
        <f>LOOKUP(AG97,{0,1.5,2},{"Dropped Out","Probation","Promoted"})</f>
        <v>Dropped Out</v>
      </c>
      <c r="AI97" s="24">
        <v>3</v>
      </c>
      <c r="AJ97" s="25">
        <v>3</v>
      </c>
      <c r="AK97" s="25">
        <v>3</v>
      </c>
      <c r="AL97" s="25">
        <v>3</v>
      </c>
      <c r="AM97" s="25">
        <v>3</v>
      </c>
      <c r="AN97" s="26">
        <v>2</v>
      </c>
      <c r="AO97" s="36">
        <f>SUM(AI98,AJ98,AK98,,AL98,AM98,AN98)</f>
        <v>488</v>
      </c>
      <c r="AP97" s="39">
        <f>AO97*100/600</f>
        <v>81.333333333333329</v>
      </c>
      <c r="AQ97" s="42">
        <f>(AI97*AI102+AJ97*AJ102+AK97*AK102+AL97*AL102+AM97*AM102+AN97*AN102)/(AI97+AJ97+AK97+AL97+AM97+AN97)</f>
        <v>3.6294117647058823</v>
      </c>
      <c r="AR97" s="45">
        <f>(C97*C102+D97*D102+E97*E102+F97*F102+H97*H102+G97*G102++AI97*AI102+AJ97*AJ102+AK97*AK102+AL97*AL102+AM97*AM102+AN97*AN102)/(C97+D97+E97+F97+H97+G97+AI97+AJ97+AK97+AL97+AM97+AN97)</f>
        <v>3.7411764705882353</v>
      </c>
      <c r="AS97" s="48" t="str">
        <f>LOOKUP(AR97,{0,1.5},{"Dropped Out","Promoted"})</f>
        <v>Promoted</v>
      </c>
      <c r="AT97" s="24">
        <v>3</v>
      </c>
      <c r="AU97" s="25">
        <v>3</v>
      </c>
      <c r="AV97" s="25">
        <v>3</v>
      </c>
      <c r="AW97" s="25">
        <v>3</v>
      </c>
      <c r="AX97" s="25">
        <v>3</v>
      </c>
      <c r="AY97" s="26">
        <v>3</v>
      </c>
      <c r="AZ97" s="36">
        <f>SUM(AT98,AU98,AV98,,AW98,AX98,AY98)</f>
        <v>436</v>
      </c>
      <c r="BA97" s="39">
        <f>AZ97*100/600</f>
        <v>72.666666666666671</v>
      </c>
      <c r="BB97" s="42">
        <f>(AT97*AT102+AU97*AU102+AV97*AV102+AW97*AW102+AX97*AX102+AY97*AY102)/(AT97+AU97+AV97+AW97+AX97+AY97)</f>
        <v>3.2333333333333334</v>
      </c>
      <c r="BC97" s="45">
        <f>(C97*C102+D97*D102+E97*E102+F97*F102+H97*H102+G97*G102+AI97*AI102+AJ97*AJ102+AK97*AK102+AL97*AL102+AM97*AM102+AN97*AN102+AT97*AT102+AU97*AU102+AV97*AV102+AW97*AW102+AX97*AX102+AY97*AY102)/(C97+D97+E97+F97+H97+G97+AI97+AJ97+AK97+AL97+AM97+AN97+AT97+AU97+AV97+AW97+AX97+AY97)</f>
        <v>3.5653846153846156</v>
      </c>
      <c r="BD97" s="48" t="str">
        <f>LOOKUP(BC97,{0,1.75},{"Dropped Out","Promoted"})</f>
        <v>Promoted</v>
      </c>
      <c r="BE97" s="24">
        <v>3</v>
      </c>
      <c r="BF97" s="25">
        <v>3</v>
      </c>
      <c r="BG97" s="25">
        <v>3</v>
      </c>
      <c r="BH97" s="25">
        <v>3</v>
      </c>
      <c r="BI97" s="25">
        <v>3</v>
      </c>
      <c r="BJ97" s="26">
        <v>3</v>
      </c>
      <c r="BK97" s="36">
        <f>SUM(BE98,BF98,BG98,,BH98,BI98,BJ98)</f>
        <v>451</v>
      </c>
      <c r="BL97" s="39">
        <f>BK97*100/600</f>
        <v>75.166666666666671</v>
      </c>
      <c r="BM97" s="42">
        <f>(BE97*BE102+BF97*BF102+BG97*BG102+BH97*BH102+BI97*BI102+BJ97*BJ102)/(BE97+BF97+BG97+BH97+BI97+BJ97)</f>
        <v>3.5</v>
      </c>
      <c r="BN97" s="45">
        <f>(C97*C102+D97*D102+E97*E102+F97*F102+H97*H102+G97*G102+AI97*AI102+AJ97*AJ102+AK97*AK102+AL97*AL102+AM97*AM102+AN97*AN102+AT97*AT102+AU97*AU102+AV97*AV102+AW97*AW102+AX97*AX102+AY97*AY102+BE97*BE102+BF97*BF102+BG97*BG102+BH97*BH102+BI97*BI102+BJ97*BJ102)/(C97+D97+E97+F97+H97+G97+AI97+AJ97+AK97+AL97+AM97+AN97+AT97+AU97+AV97+AW97+AX97+AY97+BE97+BF97+BG97+BH97+BI97+BJ97)</f>
        <v>3.5485714285714285</v>
      </c>
      <c r="BO97" s="48" t="str">
        <f>LOOKUP(BN97,{0,2},{"Dropped Out","Promoted"})</f>
        <v>Promoted</v>
      </c>
    </row>
    <row r="98" spans="1:67" ht="33.6" x14ac:dyDescent="0.3">
      <c r="A98" s="22" t="s">
        <v>75</v>
      </c>
      <c r="B98" s="18" t="s">
        <v>12</v>
      </c>
      <c r="C98" s="7">
        <v>83</v>
      </c>
      <c r="D98" s="7">
        <v>76</v>
      </c>
      <c r="E98" s="7">
        <v>90</v>
      </c>
      <c r="F98" s="7">
        <v>89</v>
      </c>
      <c r="G98" s="7">
        <v>79</v>
      </c>
      <c r="H98" s="7">
        <v>75</v>
      </c>
      <c r="I98" s="35">
        <f>SUM(C98:H98)</f>
        <v>492</v>
      </c>
      <c r="J98" s="40"/>
      <c r="K98" s="64"/>
      <c r="L98" s="67"/>
      <c r="M98" s="27">
        <v>60</v>
      </c>
      <c r="N98" s="28">
        <v>60</v>
      </c>
      <c r="O98" s="28">
        <v>60</v>
      </c>
      <c r="P98" s="28">
        <v>60</v>
      </c>
      <c r="Q98" s="28">
        <v>60</v>
      </c>
      <c r="R98" s="29">
        <v>60</v>
      </c>
      <c r="S98" s="37"/>
      <c r="T98" s="40"/>
      <c r="U98" s="43"/>
      <c r="V98" s="46"/>
      <c r="W98" s="49"/>
      <c r="X98" s="27"/>
      <c r="Y98" s="28"/>
      <c r="Z98" s="28"/>
      <c r="AA98" s="28"/>
      <c r="AB98" s="28"/>
      <c r="AC98" s="29"/>
      <c r="AD98" s="37"/>
      <c r="AE98" s="40"/>
      <c r="AF98" s="43"/>
      <c r="AG98" s="46"/>
      <c r="AH98" s="49"/>
      <c r="AI98" s="7">
        <v>78</v>
      </c>
      <c r="AJ98" s="7">
        <v>67</v>
      </c>
      <c r="AK98" s="7">
        <v>74</v>
      </c>
      <c r="AL98" s="7">
        <v>92</v>
      </c>
      <c r="AM98" s="7">
        <v>89</v>
      </c>
      <c r="AN98" s="7">
        <v>88</v>
      </c>
      <c r="AO98" s="37"/>
      <c r="AP98" s="40"/>
      <c r="AQ98" s="43"/>
      <c r="AR98" s="46"/>
      <c r="AS98" s="49"/>
      <c r="AT98" s="7">
        <v>80</v>
      </c>
      <c r="AU98" s="7">
        <v>68</v>
      </c>
      <c r="AV98" s="7">
        <v>78</v>
      </c>
      <c r="AW98" s="7">
        <v>67</v>
      </c>
      <c r="AX98" s="7">
        <v>82</v>
      </c>
      <c r="AY98" s="7">
        <v>61</v>
      </c>
      <c r="AZ98" s="37"/>
      <c r="BA98" s="40"/>
      <c r="BB98" s="43"/>
      <c r="BC98" s="46"/>
      <c r="BD98" s="49"/>
      <c r="BE98" s="7">
        <v>81</v>
      </c>
      <c r="BF98" s="7">
        <v>78</v>
      </c>
      <c r="BG98" s="7">
        <v>70</v>
      </c>
      <c r="BH98" s="7">
        <v>80</v>
      </c>
      <c r="BI98" s="7">
        <v>65</v>
      </c>
      <c r="BJ98" s="7">
        <v>77</v>
      </c>
      <c r="BK98" s="37"/>
      <c r="BL98" s="40"/>
      <c r="BM98" s="43"/>
      <c r="BN98" s="46"/>
      <c r="BO98" s="49"/>
    </row>
    <row r="99" spans="1:67" ht="16.8" x14ac:dyDescent="0.3">
      <c r="A99" s="22" t="s">
        <v>76</v>
      </c>
      <c r="B99" s="18"/>
      <c r="C99" s="7"/>
      <c r="D99" s="7"/>
      <c r="E99" s="7"/>
      <c r="F99" s="7"/>
      <c r="G99" s="7"/>
      <c r="H99" s="7"/>
      <c r="I99" s="13"/>
      <c r="J99" s="40"/>
      <c r="K99" s="64"/>
      <c r="L99" s="67"/>
      <c r="M99" s="27"/>
      <c r="N99" s="28"/>
      <c r="O99" s="28"/>
      <c r="P99" s="28"/>
      <c r="Q99" s="28"/>
      <c r="R99" s="29"/>
      <c r="S99" s="37"/>
      <c r="T99" s="40"/>
      <c r="U99" s="43"/>
      <c r="V99" s="46"/>
      <c r="W99" s="49"/>
      <c r="X99" s="69" t="s">
        <v>18</v>
      </c>
      <c r="Y99" s="70"/>
      <c r="Z99" s="70"/>
      <c r="AA99" s="70"/>
      <c r="AB99" s="70"/>
      <c r="AC99" s="71"/>
      <c r="AD99" s="37"/>
      <c r="AE99" s="40"/>
      <c r="AF99" s="43"/>
      <c r="AG99" s="46"/>
      <c r="AH99" s="49"/>
      <c r="AI99" s="7"/>
      <c r="AJ99" s="7"/>
      <c r="AK99" s="7"/>
      <c r="AL99" s="7"/>
      <c r="AM99" s="7"/>
      <c r="AN99" s="7"/>
      <c r="AO99" s="37"/>
      <c r="AP99" s="40"/>
      <c r="AQ99" s="43"/>
      <c r="AR99" s="46"/>
      <c r="AS99" s="49"/>
      <c r="AT99" s="7"/>
      <c r="AU99" s="7"/>
      <c r="AV99" s="7"/>
      <c r="AW99" s="7"/>
      <c r="AX99" s="7"/>
      <c r="AY99" s="7"/>
      <c r="AZ99" s="37"/>
      <c r="BA99" s="40"/>
      <c r="BB99" s="43"/>
      <c r="BC99" s="46"/>
      <c r="BD99" s="49"/>
      <c r="BE99" s="7"/>
      <c r="BF99" s="7"/>
      <c r="BG99" s="7"/>
      <c r="BH99" s="7"/>
      <c r="BI99" s="7"/>
      <c r="BJ99" s="7"/>
      <c r="BK99" s="37"/>
      <c r="BL99" s="40"/>
      <c r="BM99" s="43"/>
      <c r="BN99" s="46"/>
      <c r="BO99" s="49"/>
    </row>
    <row r="100" spans="1:67" ht="16.8" x14ac:dyDescent="0.3">
      <c r="A100" s="22" t="s">
        <v>77</v>
      </c>
      <c r="B100" s="19"/>
      <c r="C100" s="7"/>
      <c r="D100" s="7"/>
      <c r="E100" s="7"/>
      <c r="F100" s="7"/>
      <c r="G100" s="7"/>
      <c r="H100" s="7"/>
      <c r="I100" s="13"/>
      <c r="J100" s="40"/>
      <c r="K100" s="64"/>
      <c r="L100" s="67"/>
      <c r="M100" s="27"/>
      <c r="N100" s="28"/>
      <c r="O100" s="28"/>
      <c r="P100" s="28"/>
      <c r="Q100" s="28"/>
      <c r="R100" s="29"/>
      <c r="S100" s="37"/>
      <c r="T100" s="40"/>
      <c r="U100" s="43"/>
      <c r="V100" s="46"/>
      <c r="W100" s="49"/>
      <c r="X100" s="27"/>
      <c r="Y100" s="28"/>
      <c r="Z100" s="28"/>
      <c r="AA100" s="28"/>
      <c r="AB100" s="28"/>
      <c r="AC100" s="29"/>
      <c r="AD100" s="37"/>
      <c r="AE100" s="40"/>
      <c r="AF100" s="43"/>
      <c r="AG100" s="46"/>
      <c r="AH100" s="49"/>
      <c r="AI100" s="7"/>
      <c r="AJ100" s="7"/>
      <c r="AK100" s="7"/>
      <c r="AL100" s="7"/>
      <c r="AM100" s="7"/>
      <c r="AN100" s="7"/>
      <c r="AO100" s="37"/>
      <c r="AP100" s="40"/>
      <c r="AQ100" s="43"/>
      <c r="AR100" s="46"/>
      <c r="AS100" s="49"/>
      <c r="AT100" s="7"/>
      <c r="AU100" s="7"/>
      <c r="AV100" s="7"/>
      <c r="AW100" s="7"/>
      <c r="AX100" s="7"/>
      <c r="AY100" s="7"/>
      <c r="AZ100" s="37"/>
      <c r="BA100" s="40"/>
      <c r="BB100" s="43"/>
      <c r="BC100" s="46"/>
      <c r="BD100" s="49"/>
      <c r="BE100" s="7"/>
      <c r="BF100" s="7"/>
      <c r="BG100" s="7"/>
      <c r="BH100" s="7"/>
      <c r="BI100" s="7"/>
      <c r="BJ100" s="7"/>
      <c r="BK100" s="37"/>
      <c r="BL100" s="40"/>
      <c r="BM100" s="43"/>
      <c r="BN100" s="46"/>
      <c r="BO100" s="49"/>
    </row>
    <row r="101" spans="1:67" ht="16.8" x14ac:dyDescent="0.3">
      <c r="A101" s="22"/>
      <c r="B101" s="19" t="s">
        <v>5</v>
      </c>
      <c r="C101" s="9" t="str">
        <f>LOOKUP(C98, {0,50,60,63,66,70,73,75,80,85,90}, {"F","D","C-","C","C+","B-","B","B+","A-","A","A+"})</f>
        <v>A-</v>
      </c>
      <c r="D101" s="9" t="str">
        <f>LOOKUP(D98, {0,50,60,63,66,70,73,75,80,85,90}, {"F","D","C-","C","C+","B-","B","B+","A-","A","A+"})</f>
        <v>B+</v>
      </c>
      <c r="E101" s="9" t="str">
        <f>LOOKUP(E98, {0,50,60,63,66,70,73,75,80,85,90}, {"F","D","C-","C","C+","B-","B","B+","A-","A","A+"})</f>
        <v>A+</v>
      </c>
      <c r="F101" s="9" t="str">
        <f>LOOKUP(F98, {0,50,60,63,66,70,73,75,80,85,90}, {"F","D","C-","C","C+","B-","B","B+","A-","A","A+"})</f>
        <v>A</v>
      </c>
      <c r="G101" s="9" t="str">
        <f>LOOKUP(G98, {0,50,60,63,66,70,73,75,80,85,90}, {"F","D","C-","C","C+","B-","B","B+","A-","A","A+"})</f>
        <v>B+</v>
      </c>
      <c r="H101" s="9" t="str">
        <f>LOOKUP(H98, {0,50,60,63,66,70,73,75,80,85,90}, {"F","D","C-","C","C+","B-","B","B+","A-","A","A+"})</f>
        <v>B+</v>
      </c>
      <c r="I101" s="13"/>
      <c r="J101" s="40"/>
      <c r="K101" s="64"/>
      <c r="L101" s="67"/>
      <c r="M101" s="9" t="str">
        <f>LOOKUP(M98, {0,50,60,63,66,70,73,75,80,85,90}, {"F","D","C-","C","C+","B-","B","B+","A-","A","A+"})</f>
        <v>C-</v>
      </c>
      <c r="N101" s="9" t="str">
        <f>LOOKUP(N98, {0,50,60,63,66,70,73,75,80,85,90}, {"F","D","C-","C","C+","B-","B","B+","A-","A","A+"})</f>
        <v>C-</v>
      </c>
      <c r="O101" s="9" t="str">
        <f>LOOKUP(O98, {0,50,60,63,66,70,73,75,80,85,90}, {"F","D","C-","C","C+","B-","B","B+","A-","A","A+"})</f>
        <v>C-</v>
      </c>
      <c r="P101" s="9" t="str">
        <f>LOOKUP(P98, {0,50,60,63,66,70,73,75,80,85,90}, {"F","D","C-","C","C+","B-","B","B+","A-","A","A+"})</f>
        <v>C-</v>
      </c>
      <c r="Q101" s="9" t="str">
        <f>LOOKUP(Q98, {0,50,60,63,66,70,73,75,80,85,90}, {"F","D","C-","C","C+","B-","B","B+","A-","A","A+"})</f>
        <v>C-</v>
      </c>
      <c r="R101" s="9" t="str">
        <f>LOOKUP(R98, {0,50,60,63,66,70,73,75,80,85,90}, {"F","D","C-","C","C+","B-","B","B+","A-","A","A+"})</f>
        <v>C-</v>
      </c>
      <c r="S101" s="37"/>
      <c r="T101" s="40"/>
      <c r="U101" s="43"/>
      <c r="V101" s="46"/>
      <c r="W101" s="49"/>
      <c r="X101" s="10" t="str">
        <f>LOOKUP(X98, {0,50,55,58,61,65,70,75,80,85}, {"F","D","C-","C","C+","B-","B","B+","A-","A+"})</f>
        <v>F</v>
      </c>
      <c r="Y101" s="9" t="str">
        <f>LOOKUP(Y98, {0,50,55,58,61,65,70,75,80,85}, {"F","D","C-","C","C+","B-","B","B+","A-","A+"})</f>
        <v>F</v>
      </c>
      <c r="Z101" s="9" t="str">
        <f>LOOKUP(Z98, {0,50,55,58,61,65,70,75,80,85}, {"F","D","C-","C","C+","B-","B","B+","A-","A+"})</f>
        <v>F</v>
      </c>
      <c r="AA101" s="9" t="str">
        <f>LOOKUP(AA98, {0,50,55,58,61,65,70,75,80,85}, {"F","D","C-","C","C+","B-","B","B+","A-","A+"})</f>
        <v>F</v>
      </c>
      <c r="AB101" s="9" t="str">
        <f>LOOKUP(AB98, {0,50,55,58,61,65,70,75,80,85}, {"F","D","C-","C","C+","B-","B","B+","A-","A+"})</f>
        <v>F</v>
      </c>
      <c r="AC101" s="29" t="str">
        <f>LOOKUP(AC98, {0,50,55,58,61,65,70,75,80,85}, {"F","D","C-","C","C+","B-","B","B+","A-","A+"})</f>
        <v>F</v>
      </c>
      <c r="AD101" s="37"/>
      <c r="AE101" s="40"/>
      <c r="AF101" s="43"/>
      <c r="AG101" s="46"/>
      <c r="AH101" s="49"/>
      <c r="AI101" s="9" t="str">
        <f>LOOKUP(AI98, {0,50,60,63,66,70,73,75,80,85,90}, {"F","D","C-","C","C+","B-","B","B+","A-","A","A+"})</f>
        <v>B+</v>
      </c>
      <c r="AJ101" s="9" t="str">
        <f>LOOKUP(AJ98, {0,50,60,63,66,70,73,75,80,85,90}, {"F","D","C-","C","C+","B-","B","B+","A-","A","A+"})</f>
        <v>C+</v>
      </c>
      <c r="AK101" s="9" t="str">
        <f>LOOKUP(AK98, {0,50,60,63,66,70,73,75,80,85,90}, {"F","D","C-","C","C+","B-","B","B+","A-","A","A+"})</f>
        <v>B</v>
      </c>
      <c r="AL101" s="9" t="str">
        <f>LOOKUP(AL98, {0,50,60,63,66,70,73,75,80,85,90}, {"F","D","C-","C","C+","B-","B","B+","A-","A","A+"})</f>
        <v>A+</v>
      </c>
      <c r="AM101" s="9" t="str">
        <f>LOOKUP(AM98, {0,50,60,63,66,70,73,75,80,85,90}, {"F","D","C-","C","C+","B-","B","B+","A-","A","A+"})</f>
        <v>A</v>
      </c>
      <c r="AN101" s="9" t="str">
        <f>LOOKUP(AN98, {0,50,60,63,66,70,73,75,80,85,90}, {"F","D","C-","C","C+","B-","B","B+","A-","A","A+"})</f>
        <v>A</v>
      </c>
      <c r="AO101" s="37"/>
      <c r="AP101" s="40"/>
      <c r="AQ101" s="43"/>
      <c r="AR101" s="46"/>
      <c r="AS101" s="49"/>
      <c r="AT101" s="9" t="str">
        <f>LOOKUP(AT98, {0,50,60,63,66,70,73,75,80,85,90}, {"F","D","C-","C","C+","B-","B","B+","A-","A","A+"})</f>
        <v>A-</v>
      </c>
      <c r="AU101" s="9" t="str">
        <f>LOOKUP(AU98, {0,50,60,63,66,70,73,75,80,85,90}, {"F","D","C-","C","C+","B-","B","B+","A-","A","A+"})</f>
        <v>C+</v>
      </c>
      <c r="AV101" s="9" t="str">
        <f>LOOKUP(AV98, {0,50,60,63,66,70,73,75,80,85,90}, {"F","D","C-","C","C+","B-","B","B+","A-","A","A+"})</f>
        <v>B+</v>
      </c>
      <c r="AW101" s="9" t="str">
        <f>LOOKUP(AW98, {0,50,60,63,66,70,73,75,80,85,90}, {"F","D","C-","C","C+","B-","B","B+","A-","A","A+"})</f>
        <v>C+</v>
      </c>
      <c r="AX101" s="9" t="str">
        <f>LOOKUP(AX98, {0,50,60,63,66,70,73,75,80,85,90}, {"F","D","C-","C","C+","B-","B","B+","A-","A","A+"})</f>
        <v>A-</v>
      </c>
      <c r="AY101" s="9" t="str">
        <f>LOOKUP(AY98, {0,50,60,63,66,70,73,75,80,85,90}, {"F","D","C-","C","C+","B-","B","B+","A-","A","A+"})</f>
        <v>C-</v>
      </c>
      <c r="AZ101" s="37"/>
      <c r="BA101" s="40"/>
      <c r="BB101" s="43"/>
      <c r="BC101" s="46"/>
      <c r="BD101" s="49"/>
      <c r="BE101" s="9" t="str">
        <f>LOOKUP(BE98, {0,50,60,63,66,70,73,75,80,85,90}, {"F","D","C-","C","C+","B-","B","B+","A-","A","A+"})</f>
        <v>A-</v>
      </c>
      <c r="BF101" s="9" t="str">
        <f>LOOKUP(BF98, {0,50,60,63,66,70,73,75,80,85,90}, {"F","D","C-","C","C+","B-","B","B+","A-","A","A+"})</f>
        <v>B+</v>
      </c>
      <c r="BG101" s="9" t="str">
        <f>LOOKUP(BG98, {0,50,60,63,66,70,73,75,80,85,90}, {"F","D","C-","C","C+","B-","B","B+","A-","A","A+"})</f>
        <v>B-</v>
      </c>
      <c r="BH101" s="9" t="str">
        <f>LOOKUP(BH98, {0,50,60,63,66,70,73,75,80,85,90}, {"F","D","C-","C","C+","B-","B","B+","A-","A","A+"})</f>
        <v>A-</v>
      </c>
      <c r="BI101" s="9" t="str">
        <f>LOOKUP(BI98, {0,50,60,63,66,70,73,75,80,85,90}, {"F","D","C-","C","C+","B-","B","B+","A-","A","A+"})</f>
        <v>C</v>
      </c>
      <c r="BJ101" s="9" t="str">
        <f>LOOKUP(BJ98, {0,50,60,63,66,70,73,75,80,85,90}, {"F","D","C-","C","C+","B-","B","B+","A-","A","A+"})</f>
        <v>B+</v>
      </c>
      <c r="BK101" s="37"/>
      <c r="BL101" s="40"/>
      <c r="BM101" s="43"/>
      <c r="BN101" s="46"/>
      <c r="BO101" s="49"/>
    </row>
    <row r="102" spans="1:67" ht="17.399999999999999" thickBot="1" x14ac:dyDescent="0.35">
      <c r="A102" s="23"/>
      <c r="B102" s="20" t="s">
        <v>6</v>
      </c>
      <c r="C102" s="12" t="str">
        <f>LOOKUP(C98,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D102" s="12" t="str">
        <f>LOOKUP(D98,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3.60</v>
      </c>
      <c r="E102" s="12" t="str">
        <f>LOOKUP(E98,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F102" s="12" t="str">
        <f>LOOKUP(F98,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G102" s="12" t="str">
        <f>LOOKUP(G98,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3.90</v>
      </c>
      <c r="H102" s="12" t="str">
        <f>LOOKUP(H98,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3.50</v>
      </c>
      <c r="I102" s="14"/>
      <c r="J102" s="41"/>
      <c r="K102" s="65"/>
      <c r="L102" s="68"/>
      <c r="M102" s="12" t="str">
        <f>LOOKUP(M98,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02" s="12" t="str">
        <f>LOOKUP(N98,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02" s="12" t="str">
        <f>LOOKUP(O98,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02" s="12" t="str">
        <f>LOOKUP(P98,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02" s="12" t="str">
        <f>LOOKUP(Q98,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02" s="12" t="str">
        <f>LOOKUP(R98,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102" s="38"/>
      <c r="T102" s="41"/>
      <c r="U102" s="44"/>
      <c r="V102" s="46"/>
      <c r="W102" s="50"/>
      <c r="X102" s="11" t="str">
        <f>LOOKUP(X98,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02" s="12" t="str">
        <f>LOOKUP(Y98,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02" s="12" t="str">
        <f>LOOKUP(Z98,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02" s="12" t="str">
        <f>LOOKUP(AA98,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02" s="12" t="str">
        <f>LOOKUP(AB98,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02" s="30" t="str">
        <f>LOOKUP(AC98,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102" s="38"/>
      <c r="AE102" s="41"/>
      <c r="AF102" s="44"/>
      <c r="AG102" s="47"/>
      <c r="AH102" s="50"/>
      <c r="AI102" s="12" t="str">
        <f>LOOKUP(AI98,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J102" s="12" t="str">
        <f>LOOKUP(AJ98,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K102" s="12" t="str">
        <f>LOOKUP(AK98,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L102" s="12" t="str">
        <f>LOOKUP(AL98,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M102" s="12" t="str">
        <f>LOOKUP(AM98,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N102" s="12" t="str">
        <f>LOOKUP(AN98,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O102" s="38"/>
      <c r="AP102" s="41"/>
      <c r="AQ102" s="44"/>
      <c r="AR102" s="47"/>
      <c r="AS102" s="50"/>
      <c r="AT102" s="12" t="str">
        <f>LOOKUP(AT98,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U102" s="12" t="str">
        <f>LOOKUP(AU98,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2.80</v>
      </c>
      <c r="AV102" s="12" t="str">
        <f>LOOKUP(AV98,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AW102" s="12" t="str">
        <f>LOOKUP(AW98,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2.70</v>
      </c>
      <c r="AX102" s="12" t="str">
        <f>LOOKUP(AX98,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02" s="12" t="str">
        <f>LOOKUP(AY98,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Z102" s="38"/>
      <c r="BA102" s="41"/>
      <c r="BB102" s="44"/>
      <c r="BC102" s="47"/>
      <c r="BD102" s="50"/>
      <c r="BE102" s="12" t="str">
        <f>LOOKUP(BE98,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F102" s="12" t="str">
        <f>LOOKUP(BF98,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3.80</v>
      </c>
      <c r="BG102" s="12" t="str">
        <f>LOOKUP(BG98,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3.00</v>
      </c>
      <c r="BH102" s="12" t="str">
        <f>LOOKUP(BH98,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BI102" s="12" t="str">
        <f>LOOKUP(BI98,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2.50</v>
      </c>
      <c r="BJ102" s="12" t="str">
        <f>LOOKUP(BJ98,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3.70</v>
      </c>
      <c r="BK102" s="38"/>
      <c r="BL102" s="41"/>
      <c r="BM102" s="44"/>
      <c r="BN102" s="47"/>
      <c r="BO102" s="50"/>
    </row>
    <row r="103" spans="1:67" ht="16.8" x14ac:dyDescent="0.3">
      <c r="A103" s="21">
        <v>17</v>
      </c>
      <c r="B103" s="17" t="s">
        <v>11</v>
      </c>
      <c r="C103" s="24">
        <v>3</v>
      </c>
      <c r="D103" s="7">
        <v>3</v>
      </c>
      <c r="E103" s="7">
        <v>3</v>
      </c>
      <c r="F103" s="7">
        <v>3</v>
      </c>
      <c r="G103" s="7">
        <v>3</v>
      </c>
      <c r="H103" s="7">
        <v>2</v>
      </c>
      <c r="I103" s="16">
        <f>SUM(C103:H103)</f>
        <v>17</v>
      </c>
      <c r="J103" s="39">
        <f>I104*100/600</f>
        <v>57</v>
      </c>
      <c r="K103" s="63">
        <f>(C103*C108+D103*D108+E103*E108+F103*F108+G103*G108+H103*H108)/(C103+D103+E103+F103+G103+H103)</f>
        <v>1.7117647058823531</v>
      </c>
      <c r="L103" s="66" t="str">
        <f>LOOKUP(K103,{0,1},{"Dropped Out"," Promoted"})</f>
        <v xml:space="preserve"> Promoted</v>
      </c>
      <c r="M103" s="24">
        <v>3</v>
      </c>
      <c r="N103" s="25">
        <v>2</v>
      </c>
      <c r="O103" s="25">
        <v>3</v>
      </c>
      <c r="P103" s="25">
        <v>3</v>
      </c>
      <c r="Q103" s="25">
        <v>3</v>
      </c>
      <c r="R103" s="26">
        <v>3</v>
      </c>
      <c r="S103" s="36">
        <f>SUM(M104,N104,O104,,P104,Q104,R104)</f>
        <v>360</v>
      </c>
      <c r="T103" s="39">
        <f>AVERAGE(M104,N104,O104,P104,Q104,R104)</f>
        <v>60</v>
      </c>
      <c r="U103" s="42">
        <f>(M103*M108+N103*N108+O103*O108+P103*P108+Q103*Q108+R103*R108)/(M103+N103+O103+P103+Q103+R103)</f>
        <v>2</v>
      </c>
      <c r="V103" s="45" t="e">
        <f>(C103*C108+D103*D108+E103*E108+F103*F108+H103*H108+#REF!*#REF!+M103*M108+N103*N108+O103*O108+P103*P108+Q103*Q108+R103*R108)/(C103+D103+E103+F103+H103+#REF!+M103+N103+O103+P103+Q103+R103)</f>
        <v>#REF!</v>
      </c>
      <c r="W103" s="48" t="e">
        <f>LOOKUP(V103,{0,1.5,2},{"Dropped Out","Probation","Promoted"})</f>
        <v>#REF!</v>
      </c>
      <c r="X103" s="24">
        <v>3</v>
      </c>
      <c r="Y103" s="25">
        <v>2</v>
      </c>
      <c r="Z103" s="25">
        <v>3</v>
      </c>
      <c r="AA103" s="25">
        <v>3</v>
      </c>
      <c r="AB103" s="25">
        <v>3</v>
      </c>
      <c r="AC103" s="26">
        <v>3</v>
      </c>
      <c r="AD103" s="36">
        <f>SUM(X104,Y104,Z104,,AA104,AB104,AC104)</f>
        <v>0</v>
      </c>
      <c r="AE103" s="39" t="e">
        <f>AVERAGE(X104,Y104,Z104,AA104,AB104,AC104)</f>
        <v>#DIV/0!</v>
      </c>
      <c r="AF103" s="42">
        <f>(X103*X108+Y103*Y108+Z103*Z108+AA103*AA108+AB103*AB108+AC103*AC108)/(X103+Y103+Z103+AA103+AB103+AC103)</f>
        <v>0</v>
      </c>
      <c r="AG103" s="45">
        <f>(N103*N108+O103*O108+P103*P108+Q103*Q108+R103*R108+S103*S108+X103*X108+Y103*Y108+Z103*Z108+AA103*AA108+AB103*AB108+AC103*AC108)/(N103+O103+P103+Q103+R103+S103+X103+Y103+Z103+AA103+AB103+AC103)</f>
        <v>7.1611253196930943E-2</v>
      </c>
      <c r="AH103" s="48" t="str">
        <f>LOOKUP(AG103,{0,1.5,2},{"Dropped Out","Probation","Promoted"})</f>
        <v>Dropped Out</v>
      </c>
      <c r="AI103" s="24">
        <v>3</v>
      </c>
      <c r="AJ103" s="25">
        <v>3</v>
      </c>
      <c r="AK103" s="25">
        <v>3</v>
      </c>
      <c r="AL103" s="25">
        <v>3</v>
      </c>
      <c r="AM103" s="25">
        <v>3</v>
      </c>
      <c r="AN103" s="26">
        <v>2</v>
      </c>
      <c r="AO103" s="36">
        <f>SUM(AI104,AJ104,AK104,,AL104,AM104,AN104)</f>
        <v>317</v>
      </c>
      <c r="AP103" s="39">
        <f>AO103*100/600</f>
        <v>52.833333333333336</v>
      </c>
      <c r="AQ103" s="42">
        <f>(AI103*AI108+AJ103*AJ108+AK103*AK108+AL103*AL108+AM103*AM108+AN103*AN108)/(AI103+AJ103+AK103+AL103+AM103+AN103)</f>
        <v>1.3294117647058825</v>
      </c>
      <c r="AR103" s="45">
        <f>(C103*C108+D103*D108+E103*E108+F103*F108+H103*H108+G103*G108++AI103*AI108+AJ103*AJ108+AK103*AK108+AL103*AL108+AM103*AM108+AN103*AN108)/(C103+D103+E103+F103+H103+G103+AI103+AJ103+AK103+AL103+AM103+AN103)</f>
        <v>1.5205882352941178</v>
      </c>
      <c r="AS103" s="48" t="str">
        <f>LOOKUP(AR103,{0,1.5},{"Dropped Out","Promoted"})</f>
        <v>Promoted</v>
      </c>
      <c r="AT103" s="24">
        <v>3</v>
      </c>
      <c r="AU103" s="25">
        <v>3</v>
      </c>
      <c r="AV103" s="25">
        <v>3</v>
      </c>
      <c r="AW103" s="25">
        <v>3</v>
      </c>
      <c r="AX103" s="25">
        <v>3</v>
      </c>
      <c r="AY103" s="26">
        <v>3</v>
      </c>
      <c r="AZ103" s="36">
        <f>SUM(AT104,AU104,AV104,,AW104,AX104,AY104)</f>
        <v>356</v>
      </c>
      <c r="BA103" s="39">
        <f>AZ103*100/600</f>
        <v>59.333333333333336</v>
      </c>
      <c r="BB103" s="42">
        <f>(AT103*AT108+AU103*AU108+AV103*AV108+AW103*AW108+AX103*AX108+AY103*AY108)/(AT103+AU103+AV103+AW103+AX103+AY103)</f>
        <v>1.8333333333333333</v>
      </c>
      <c r="BC103" s="45">
        <f>(C103*C108+D103*D108+E103*E108+F103*F108+H103*H108+G103*G108+AI103*AI108+AJ103*AJ108+AK103*AK108+AL103*AL108+AM103*AM108+AN103*AN108+AT103*AT108+AU103*AU108+AV103*AV108+AW103*AW108+AX103*AX108+AY103*AY108)/(C103+D103+E103+F103+H103+G103+AI103+AJ103+AK103+AL103+AM103+AN103+AT103+AU103+AV103+AW103+AX103+AY103)</f>
        <v>1.6288461538461536</v>
      </c>
      <c r="BD103" s="48" t="str">
        <f>LOOKUP(BC103,{0,1.75},{"Dropped Out","Promoted"})</f>
        <v>Dropped Out</v>
      </c>
      <c r="BE103" s="24">
        <v>3</v>
      </c>
      <c r="BF103" s="25">
        <v>3</v>
      </c>
      <c r="BG103" s="25">
        <v>3</v>
      </c>
      <c r="BH103" s="25">
        <v>3</v>
      </c>
      <c r="BI103" s="25">
        <v>3</v>
      </c>
      <c r="BJ103" s="26">
        <v>3</v>
      </c>
      <c r="BK103" s="36">
        <f>SUM(BE104,BF104,BG104,,BH104,BI104,BJ104)</f>
        <v>356</v>
      </c>
      <c r="BL103" s="39">
        <f>BK103*100/600</f>
        <v>59.333333333333336</v>
      </c>
      <c r="BM103" s="42">
        <f>(BE103*BE108+BF103*BF108+BG103*BG108+BH103*BH108+BI103*BI108+BJ103*BJ108)/(BE103+BF103+BG103+BH103+BI103+BJ103)</f>
        <v>1.9333333333333336</v>
      </c>
      <c r="BN103" s="45">
        <f>(C103*C108+D103*D108+E103*E108+F103*F108+H103*H108+G103*G108+AI103*AI108+AJ103*AJ108+AK103*AK108+AL103*AL108+AM103*AM108+AN103*AN108+AT103*AT108+AU103*AU108+AV103*AV108+AW103*AW108+AX103*AX108+AY103*AY108+BE103*BE108+BF103*BF108+BG103*BG108+BH103*BH108+BI103*BI108+BJ103*BJ108)/(C103+D103+E103+F103+H103+G103+AI103+AJ103+AK103+AL103+AM103+AN103+AT103+AU103+AV103+AW103+AX103+AY103+BE103+BF103+BG103+BH103+BI103+BJ103)</f>
        <v>1.7071428571428566</v>
      </c>
      <c r="BO103" s="48" t="str">
        <f>LOOKUP(BN103,{0,2},{"Dropped Out","Promoted"})</f>
        <v>Dropped Out</v>
      </c>
    </row>
    <row r="104" spans="1:67" ht="16.8" x14ac:dyDescent="0.3">
      <c r="A104" s="22" t="s">
        <v>78</v>
      </c>
      <c r="B104" s="18" t="s">
        <v>12</v>
      </c>
      <c r="C104" s="7">
        <v>58</v>
      </c>
      <c r="D104" s="7">
        <v>56</v>
      </c>
      <c r="E104" s="7">
        <v>58</v>
      </c>
      <c r="F104" s="7">
        <v>61</v>
      </c>
      <c r="G104" s="7">
        <v>54</v>
      </c>
      <c r="H104" s="7">
        <v>55</v>
      </c>
      <c r="I104" s="35">
        <f>SUM(C104:H104)</f>
        <v>342</v>
      </c>
      <c r="J104" s="40"/>
      <c r="K104" s="64"/>
      <c r="L104" s="67"/>
      <c r="M104" s="27">
        <v>60</v>
      </c>
      <c r="N104" s="28">
        <v>60</v>
      </c>
      <c r="O104" s="28">
        <v>60</v>
      </c>
      <c r="P104" s="28">
        <v>60</v>
      </c>
      <c r="Q104" s="28">
        <v>60</v>
      </c>
      <c r="R104" s="29">
        <v>60</v>
      </c>
      <c r="S104" s="37"/>
      <c r="T104" s="40"/>
      <c r="U104" s="43"/>
      <c r="V104" s="46"/>
      <c r="W104" s="49"/>
      <c r="X104" s="27"/>
      <c r="Y104" s="28"/>
      <c r="Z104" s="28"/>
      <c r="AA104" s="28"/>
      <c r="AB104" s="28"/>
      <c r="AC104" s="29"/>
      <c r="AD104" s="37"/>
      <c r="AE104" s="40"/>
      <c r="AF104" s="43"/>
      <c r="AG104" s="46"/>
      <c r="AH104" s="49"/>
      <c r="AI104" s="7">
        <v>56</v>
      </c>
      <c r="AJ104" s="7">
        <v>43</v>
      </c>
      <c r="AK104" s="7">
        <v>52</v>
      </c>
      <c r="AL104" s="7">
        <v>74</v>
      </c>
      <c r="AM104" s="7">
        <v>32</v>
      </c>
      <c r="AN104" s="7">
        <v>60</v>
      </c>
      <c r="AO104" s="37"/>
      <c r="AP104" s="40"/>
      <c r="AQ104" s="43"/>
      <c r="AR104" s="46"/>
      <c r="AS104" s="49"/>
      <c r="AT104" s="7">
        <v>61</v>
      </c>
      <c r="AU104" s="7">
        <v>52</v>
      </c>
      <c r="AV104" s="7">
        <v>55</v>
      </c>
      <c r="AW104" s="7">
        <v>46</v>
      </c>
      <c r="AX104" s="7">
        <v>80</v>
      </c>
      <c r="AY104" s="7">
        <v>62</v>
      </c>
      <c r="AZ104" s="37"/>
      <c r="BA104" s="40"/>
      <c r="BB104" s="43"/>
      <c r="BC104" s="46"/>
      <c r="BD104" s="49"/>
      <c r="BE104" s="7">
        <v>50</v>
      </c>
      <c r="BF104" s="7">
        <v>62</v>
      </c>
      <c r="BG104" s="7">
        <v>62</v>
      </c>
      <c r="BH104" s="7">
        <v>56</v>
      </c>
      <c r="BI104" s="7">
        <v>55</v>
      </c>
      <c r="BJ104" s="7">
        <v>71</v>
      </c>
      <c r="BK104" s="37"/>
      <c r="BL104" s="40"/>
      <c r="BM104" s="43"/>
      <c r="BN104" s="46"/>
      <c r="BO104" s="49"/>
    </row>
    <row r="105" spans="1:67" ht="16.8" x14ac:dyDescent="0.3">
      <c r="A105" s="22" t="s">
        <v>79</v>
      </c>
      <c r="B105" s="18"/>
      <c r="C105" s="7"/>
      <c r="D105" s="7"/>
      <c r="E105" s="7"/>
      <c r="F105" s="7"/>
      <c r="G105" s="7"/>
      <c r="H105" s="7"/>
      <c r="I105" s="13"/>
      <c r="J105" s="40"/>
      <c r="K105" s="64"/>
      <c r="L105" s="67"/>
      <c r="M105" s="27"/>
      <c r="N105" s="28"/>
      <c r="O105" s="28"/>
      <c r="P105" s="28"/>
      <c r="Q105" s="28"/>
      <c r="R105" s="29"/>
      <c r="S105" s="37"/>
      <c r="T105" s="40"/>
      <c r="U105" s="43"/>
      <c r="V105" s="46"/>
      <c r="W105" s="49"/>
      <c r="X105" s="69" t="s">
        <v>18</v>
      </c>
      <c r="Y105" s="70"/>
      <c r="Z105" s="70"/>
      <c r="AA105" s="70"/>
      <c r="AB105" s="70"/>
      <c r="AC105" s="71"/>
      <c r="AD105" s="37"/>
      <c r="AE105" s="40"/>
      <c r="AF105" s="43"/>
      <c r="AG105" s="46"/>
      <c r="AH105" s="49"/>
      <c r="AI105" s="7"/>
      <c r="AJ105" s="7"/>
      <c r="AK105" s="7"/>
      <c r="AL105" s="7"/>
      <c r="AM105" s="7"/>
      <c r="AN105" s="7"/>
      <c r="AO105" s="37"/>
      <c r="AP105" s="40"/>
      <c r="AQ105" s="43"/>
      <c r="AR105" s="46"/>
      <c r="AS105" s="49"/>
      <c r="AT105" s="7"/>
      <c r="AU105" s="7"/>
      <c r="AV105" s="7"/>
      <c r="AW105" s="7"/>
      <c r="AX105" s="7"/>
      <c r="AY105" s="7"/>
      <c r="AZ105" s="37"/>
      <c r="BA105" s="40"/>
      <c r="BB105" s="43"/>
      <c r="BC105" s="46"/>
      <c r="BD105" s="49"/>
      <c r="BE105" s="7"/>
      <c r="BF105" s="7"/>
      <c r="BG105" s="7"/>
      <c r="BH105" s="7"/>
      <c r="BI105" s="7"/>
      <c r="BJ105" s="7"/>
      <c r="BK105" s="37"/>
      <c r="BL105" s="40"/>
      <c r="BM105" s="43"/>
      <c r="BN105" s="46"/>
      <c r="BO105" s="49"/>
    </row>
    <row r="106" spans="1:67" ht="16.8" x14ac:dyDescent="0.3">
      <c r="A106" s="22" t="s">
        <v>80</v>
      </c>
      <c r="B106" s="19"/>
      <c r="C106" s="7"/>
      <c r="D106" s="7"/>
      <c r="E106" s="7"/>
      <c r="F106" s="7"/>
      <c r="G106" s="7"/>
      <c r="H106" s="7"/>
      <c r="I106" s="13"/>
      <c r="J106" s="40"/>
      <c r="K106" s="64"/>
      <c r="L106" s="67"/>
      <c r="M106" s="27"/>
      <c r="N106" s="28"/>
      <c r="O106" s="28"/>
      <c r="P106" s="28"/>
      <c r="Q106" s="28"/>
      <c r="R106" s="29"/>
      <c r="S106" s="37"/>
      <c r="T106" s="40"/>
      <c r="U106" s="43"/>
      <c r="V106" s="46"/>
      <c r="W106" s="49"/>
      <c r="X106" s="27"/>
      <c r="Y106" s="28"/>
      <c r="Z106" s="28"/>
      <c r="AA106" s="28"/>
      <c r="AB106" s="28"/>
      <c r="AC106" s="29"/>
      <c r="AD106" s="37"/>
      <c r="AE106" s="40"/>
      <c r="AF106" s="43"/>
      <c r="AG106" s="46"/>
      <c r="AH106" s="49"/>
      <c r="AI106" s="7"/>
      <c r="AJ106" s="7"/>
      <c r="AK106" s="7"/>
      <c r="AL106" s="7"/>
      <c r="AM106" s="7"/>
      <c r="AN106" s="7"/>
      <c r="AO106" s="37"/>
      <c r="AP106" s="40"/>
      <c r="AQ106" s="43"/>
      <c r="AR106" s="46"/>
      <c r="AS106" s="49"/>
      <c r="AT106" s="7"/>
      <c r="AU106" s="7"/>
      <c r="AV106" s="7"/>
      <c r="AW106" s="7"/>
      <c r="AX106" s="7"/>
      <c r="AY106" s="7"/>
      <c r="AZ106" s="37"/>
      <c r="BA106" s="40"/>
      <c r="BB106" s="43"/>
      <c r="BC106" s="46"/>
      <c r="BD106" s="49"/>
      <c r="BE106" s="7"/>
      <c r="BF106" s="7"/>
      <c r="BG106" s="7"/>
      <c r="BH106" s="7"/>
      <c r="BI106" s="7"/>
      <c r="BJ106" s="7"/>
      <c r="BK106" s="37"/>
      <c r="BL106" s="40"/>
      <c r="BM106" s="43"/>
      <c r="BN106" s="46"/>
      <c r="BO106" s="49"/>
    </row>
    <row r="107" spans="1:67" ht="16.8" x14ac:dyDescent="0.3">
      <c r="A107" s="22"/>
      <c r="B107" s="19" t="s">
        <v>5</v>
      </c>
      <c r="C107" s="9" t="str">
        <f>LOOKUP(C104, {0,50,60,63,66,70,73,75,80,85,90}, {"F","D","C-","C","C+","B-","B","B+","A-","A","A+"})</f>
        <v>D</v>
      </c>
      <c r="D107" s="9" t="str">
        <f>LOOKUP(D104, {0,50,60,63,66,70,73,75,80,85,90}, {"F","D","C-","C","C+","B-","B","B+","A-","A","A+"})</f>
        <v>D</v>
      </c>
      <c r="E107" s="9" t="str">
        <f>LOOKUP(E104, {0,50,60,63,66,70,73,75,80,85,90}, {"F","D","C-","C","C+","B-","B","B+","A-","A","A+"})</f>
        <v>D</v>
      </c>
      <c r="F107" s="9" t="str">
        <f>LOOKUP(F104, {0,50,60,63,66,70,73,75,80,85,90}, {"F","D","C-","C","C+","B-","B","B+","A-","A","A+"})</f>
        <v>C-</v>
      </c>
      <c r="G107" s="9" t="str">
        <f>LOOKUP(G104, {0,50,60,63,66,70,73,75,80,85,90}, {"F","D","C-","C","C+","B-","B","B+","A-","A","A+"})</f>
        <v>D</v>
      </c>
      <c r="H107" s="9" t="str">
        <f>LOOKUP(H104, {0,50,60,63,66,70,73,75,80,85,90}, {"F","D","C-","C","C+","B-","B","B+","A-","A","A+"})</f>
        <v>D</v>
      </c>
      <c r="I107" s="13"/>
      <c r="J107" s="40"/>
      <c r="K107" s="64"/>
      <c r="L107" s="67"/>
      <c r="M107" s="9" t="str">
        <f>LOOKUP(M104, {0,50,60,63,66,70,73,75,80,85,90}, {"F","D","C-","C","C+","B-","B","B+","A-","A","A+"})</f>
        <v>C-</v>
      </c>
      <c r="N107" s="9" t="str">
        <f>LOOKUP(N104, {0,50,60,63,66,70,73,75,80,85,90}, {"F","D","C-","C","C+","B-","B","B+","A-","A","A+"})</f>
        <v>C-</v>
      </c>
      <c r="O107" s="9" t="str">
        <f>LOOKUP(O104, {0,50,60,63,66,70,73,75,80,85,90}, {"F","D","C-","C","C+","B-","B","B+","A-","A","A+"})</f>
        <v>C-</v>
      </c>
      <c r="P107" s="9" t="str">
        <f>LOOKUP(P104, {0,50,60,63,66,70,73,75,80,85,90}, {"F","D","C-","C","C+","B-","B","B+","A-","A","A+"})</f>
        <v>C-</v>
      </c>
      <c r="Q107" s="9" t="str">
        <f>LOOKUP(Q104, {0,50,60,63,66,70,73,75,80,85,90}, {"F","D","C-","C","C+","B-","B","B+","A-","A","A+"})</f>
        <v>C-</v>
      </c>
      <c r="R107" s="9" t="str">
        <f>LOOKUP(R104, {0,50,60,63,66,70,73,75,80,85,90}, {"F","D","C-","C","C+","B-","B","B+","A-","A","A+"})</f>
        <v>C-</v>
      </c>
      <c r="S107" s="37"/>
      <c r="T107" s="40"/>
      <c r="U107" s="43"/>
      <c r="V107" s="46"/>
      <c r="W107" s="49"/>
      <c r="X107" s="10" t="str">
        <f>LOOKUP(X104, {0,50,55,58,61,65,70,75,80,85}, {"F","D","C-","C","C+","B-","B","B+","A-","A+"})</f>
        <v>F</v>
      </c>
      <c r="Y107" s="9" t="str">
        <f>LOOKUP(Y104, {0,50,55,58,61,65,70,75,80,85}, {"F","D","C-","C","C+","B-","B","B+","A-","A+"})</f>
        <v>F</v>
      </c>
      <c r="Z107" s="9" t="str">
        <f>LOOKUP(Z104, {0,50,55,58,61,65,70,75,80,85}, {"F","D","C-","C","C+","B-","B","B+","A-","A+"})</f>
        <v>F</v>
      </c>
      <c r="AA107" s="9" t="str">
        <f>LOOKUP(AA104, {0,50,55,58,61,65,70,75,80,85}, {"F","D","C-","C","C+","B-","B","B+","A-","A+"})</f>
        <v>F</v>
      </c>
      <c r="AB107" s="9" t="str">
        <f>LOOKUP(AB104, {0,50,55,58,61,65,70,75,80,85}, {"F","D","C-","C","C+","B-","B","B+","A-","A+"})</f>
        <v>F</v>
      </c>
      <c r="AC107" s="29" t="str">
        <f>LOOKUP(AC104, {0,50,55,58,61,65,70,75,80,85}, {"F","D","C-","C","C+","B-","B","B+","A-","A+"})</f>
        <v>F</v>
      </c>
      <c r="AD107" s="37"/>
      <c r="AE107" s="40"/>
      <c r="AF107" s="43"/>
      <c r="AG107" s="46"/>
      <c r="AH107" s="49"/>
      <c r="AI107" s="9" t="str">
        <f>LOOKUP(AI104, {0,50,60,63,66,70,73,75,80,85,90}, {"F","D","C-","C","C+","B-","B","B+","A-","A","A+"})</f>
        <v>D</v>
      </c>
      <c r="AJ107" s="9" t="str">
        <f>LOOKUP(AJ104, {0,50,60,63,66,70,73,75,80,85,90}, {"F","D","C-","C","C+","B-","B","B+","A-","A","A+"})</f>
        <v>F</v>
      </c>
      <c r="AK107" s="9" t="str">
        <f>LOOKUP(AK104, {0,50,60,63,66,70,73,75,80,85,90}, {"F","D","C-","C","C+","B-","B","B+","A-","A","A+"})</f>
        <v>D</v>
      </c>
      <c r="AL107" s="9" t="str">
        <f>LOOKUP(AL104, {0,50,60,63,66,70,73,75,80,85,90}, {"F","D","C-","C","C+","B-","B","B+","A-","A","A+"})</f>
        <v>B</v>
      </c>
      <c r="AM107" s="9" t="str">
        <f>LOOKUP(AM104, {0,50,60,63,66,70,73,75,80,85,90}, {"F","D","C-","C","C+","B-","B","B+","A-","A","A+"})</f>
        <v>F</v>
      </c>
      <c r="AN107" s="9" t="str">
        <f>LOOKUP(AN104, {0,50,60,63,66,70,73,75,80,85,90}, {"F","D","C-","C","C+","B-","B","B+","A-","A","A+"})</f>
        <v>C-</v>
      </c>
      <c r="AO107" s="37"/>
      <c r="AP107" s="40"/>
      <c r="AQ107" s="43"/>
      <c r="AR107" s="46"/>
      <c r="AS107" s="49"/>
      <c r="AT107" s="9" t="str">
        <f>LOOKUP(AT104, {0,50,60,63,66,70,73,75,80,85,90}, {"F","D","C-","C","C+","B-","B","B+","A-","A","A+"})</f>
        <v>C-</v>
      </c>
      <c r="AU107" s="9" t="str">
        <f>LOOKUP(AU104, {0,50,60,63,66,70,73,75,80,85,90}, {"F","D","C-","C","C+","B-","B","B+","A-","A","A+"})</f>
        <v>D</v>
      </c>
      <c r="AV107" s="9" t="str">
        <f>LOOKUP(AV104, {0,50,60,63,66,70,73,75,80,85,90}, {"F","D","C-","C","C+","B-","B","B+","A-","A","A+"})</f>
        <v>D</v>
      </c>
      <c r="AW107" s="9" t="str">
        <f>LOOKUP(AW104, {0,50,60,63,66,70,73,75,80,85,90}, {"F","D","C-","C","C+","B-","B","B+","A-","A","A+"})</f>
        <v>F</v>
      </c>
      <c r="AX107" s="9" t="str">
        <f>LOOKUP(AX104, {0,50,60,63,66,70,73,75,80,85,90}, {"F","D","C-","C","C+","B-","B","B+","A-","A","A+"})</f>
        <v>A-</v>
      </c>
      <c r="AY107" s="9" t="str">
        <f>LOOKUP(AY104, {0,50,60,63,66,70,73,75,80,85,90}, {"F","D","C-","C","C+","B-","B","B+","A-","A","A+"})</f>
        <v>C-</v>
      </c>
      <c r="AZ107" s="37"/>
      <c r="BA107" s="40"/>
      <c r="BB107" s="43"/>
      <c r="BC107" s="46"/>
      <c r="BD107" s="49"/>
      <c r="BE107" s="9" t="str">
        <f>LOOKUP(BE104, {0,50,60,63,66,70,73,75,80,85,90}, {"F","D","C-","C","C+","B-","B","B+","A-","A","A+"})</f>
        <v>D</v>
      </c>
      <c r="BF107" s="9" t="str">
        <f>LOOKUP(BF104, {0,50,60,63,66,70,73,75,80,85,90}, {"F","D","C-","C","C+","B-","B","B+","A-","A","A+"})</f>
        <v>C-</v>
      </c>
      <c r="BG107" s="9" t="str">
        <f>LOOKUP(BG104, {0,50,60,63,66,70,73,75,80,85,90}, {"F","D","C-","C","C+","B-","B","B+","A-","A","A+"})</f>
        <v>C-</v>
      </c>
      <c r="BH107" s="9" t="str">
        <f>LOOKUP(BH104, {0,50,60,63,66,70,73,75,80,85,90}, {"F","D","C-","C","C+","B-","B","B+","A-","A","A+"})</f>
        <v>D</v>
      </c>
      <c r="BI107" s="9" t="str">
        <f>LOOKUP(BI104, {0,50,60,63,66,70,73,75,80,85,90}, {"F","D","C-","C","C+","B-","B","B+","A-","A","A+"})</f>
        <v>D</v>
      </c>
      <c r="BJ107" s="9" t="str">
        <f>LOOKUP(BJ104, {0,50,60,63,66,70,73,75,80,85,90}, {"F","D","C-","C","C+","B-","B","B+","A-","A","A+"})</f>
        <v>B-</v>
      </c>
      <c r="BK107" s="37"/>
      <c r="BL107" s="40"/>
      <c r="BM107" s="43"/>
      <c r="BN107" s="46"/>
      <c r="BO107" s="49"/>
    </row>
    <row r="108" spans="1:67" ht="17.399999999999999" thickBot="1" x14ac:dyDescent="0.35">
      <c r="A108" s="23"/>
      <c r="B108" s="20" t="s">
        <v>6</v>
      </c>
      <c r="C108" s="12" t="str">
        <f>LOOKUP(C104,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D108" s="12" t="str">
        <f>LOOKUP(D104,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E108" s="12" t="str">
        <f>LOOKUP(E104,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1.8</v>
      </c>
      <c r="F108" s="12" t="str">
        <f>LOOKUP(F104,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G108" s="12" t="str">
        <f>LOOKUP(G104,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1.4</v>
      </c>
      <c r="H108" s="12" t="str">
        <f>LOOKUP(H104,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I108" s="14"/>
      <c r="J108" s="41"/>
      <c r="K108" s="65"/>
      <c r="L108" s="68"/>
      <c r="M108" s="12" t="str">
        <f>LOOKUP(M104,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08" s="12" t="str">
        <f>LOOKUP(N104,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08" s="12" t="str">
        <f>LOOKUP(O104,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08" s="12" t="str">
        <f>LOOKUP(P104,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08" s="12" t="str">
        <f>LOOKUP(Q104,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08" s="12" t="str">
        <f>LOOKUP(R104,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108" s="38"/>
      <c r="T108" s="41"/>
      <c r="U108" s="44"/>
      <c r="V108" s="46"/>
      <c r="W108" s="50"/>
      <c r="X108" s="11" t="str">
        <f>LOOKUP(X104,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08" s="12" t="str">
        <f>LOOKUP(Y104,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08" s="12" t="str">
        <f>LOOKUP(Z104,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08" s="12" t="str">
        <f>LOOKUP(AA104,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08" s="12" t="str">
        <f>LOOKUP(AB104,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08" s="30" t="str">
        <f>LOOKUP(AC104,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108" s="38"/>
      <c r="AE108" s="41"/>
      <c r="AF108" s="44"/>
      <c r="AG108" s="47"/>
      <c r="AH108" s="50"/>
      <c r="AI108" s="12" t="str">
        <f>LOOKUP(AI104,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AJ108" s="12" t="str">
        <f>LOOKUP(AJ104,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08" s="12" t="str">
        <f>LOOKUP(AK104,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L108" s="12" t="str">
        <f>LOOKUP(AL104,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3.40</v>
      </c>
      <c r="AM108" s="12" t="str">
        <f>LOOKUP(AM104,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N108" s="12" t="str">
        <f>LOOKUP(AN104,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O108" s="38"/>
      <c r="AP108" s="41"/>
      <c r="AQ108" s="44"/>
      <c r="AR108" s="47"/>
      <c r="AS108" s="50"/>
      <c r="AT108" s="12" t="str">
        <f>LOOKUP(AT104,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2.10</v>
      </c>
      <c r="AU108" s="12" t="str">
        <f>LOOKUP(AU104,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1.2</v>
      </c>
      <c r="AV108" s="12" t="str">
        <f>LOOKUP(AV104,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AW108" s="12" t="str">
        <f>LOOKUP(AW104,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08" s="12" t="str">
        <f>LOOKUP(AX104,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4.00</v>
      </c>
      <c r="AY108" s="12" t="str">
        <f>LOOKUP(AY104,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Z108" s="38"/>
      <c r="BA108" s="41"/>
      <c r="BB108" s="44"/>
      <c r="BC108" s="47"/>
      <c r="BD108" s="50"/>
      <c r="BE108" s="12" t="str">
        <f>LOOKUP(BE104,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BF108" s="12" t="str">
        <f>LOOKUP(BF104,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G108" s="12" t="str">
        <f>LOOKUP(BG104,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BH108" s="12" t="str">
        <f>LOOKUP(BH104,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BI108" s="12" t="str">
        <f>LOOKUP(BI104,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BJ108" s="12" t="str">
        <f>LOOKUP(BJ104,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3.10</v>
      </c>
      <c r="BK108" s="38"/>
      <c r="BL108" s="41"/>
      <c r="BM108" s="44"/>
      <c r="BN108" s="47"/>
      <c r="BO108" s="50"/>
    </row>
    <row r="109" spans="1:67" ht="16.8" x14ac:dyDescent="0.3">
      <c r="A109" s="21">
        <v>18</v>
      </c>
      <c r="B109" s="17" t="s">
        <v>11</v>
      </c>
      <c r="C109" s="24">
        <v>3</v>
      </c>
      <c r="D109" s="7">
        <v>3</v>
      </c>
      <c r="E109" s="7">
        <v>3</v>
      </c>
      <c r="F109" s="7">
        <v>3</v>
      </c>
      <c r="G109" s="7">
        <v>3</v>
      </c>
      <c r="H109" s="7">
        <v>2</v>
      </c>
      <c r="I109" s="16">
        <f>SUM(C109:H109)</f>
        <v>17</v>
      </c>
      <c r="J109" s="39">
        <f>I110*100/600</f>
        <v>56.166666666666664</v>
      </c>
      <c r="K109" s="63">
        <f>(C109*C114+D109*D114+E109*E114+F109*F114+G109*G114+H109*H114)/(C109+D109+E109+F109+G109+H109)</f>
        <v>1.6235294117647059</v>
      </c>
      <c r="L109" s="66" t="str">
        <f>LOOKUP(K109,{0,1},{"Dropped Out"," Promoted"})</f>
        <v xml:space="preserve"> Promoted</v>
      </c>
      <c r="M109" s="24">
        <v>3</v>
      </c>
      <c r="N109" s="25">
        <v>2</v>
      </c>
      <c r="O109" s="25">
        <v>3</v>
      </c>
      <c r="P109" s="25">
        <v>3</v>
      </c>
      <c r="Q109" s="25">
        <v>3</v>
      </c>
      <c r="R109" s="26">
        <v>3</v>
      </c>
      <c r="S109" s="36">
        <f>SUM(M110,N110,O110,,P110,Q110,R110)</f>
        <v>360</v>
      </c>
      <c r="T109" s="39">
        <f>AVERAGE(M110,N110,O110,P110,Q110,R110)</f>
        <v>60</v>
      </c>
      <c r="U109" s="42">
        <f>(M109*M114+N109*N114+O109*O114+P109*P114+Q109*Q114+R109*R114)/(M109+N109+O109+P109+Q109+R109)</f>
        <v>2</v>
      </c>
      <c r="V109" s="45" t="e">
        <f>(C109*C114+D109*D114+E109*E114+F109*F114+H109*H114+#REF!*#REF!+M109*M114+N109*N114+O109*O114+P109*P114+Q109*Q114+R109*R114)/(C109+D109+E109+F109+H109+#REF!+M109+N109+O109+P109+Q109+R109)</f>
        <v>#REF!</v>
      </c>
      <c r="W109" s="48" t="e">
        <f>LOOKUP(V109,{0,1.5,2},{"Dropped Out","Probation","Promoted"})</f>
        <v>#REF!</v>
      </c>
      <c r="X109" s="24">
        <v>3</v>
      </c>
      <c r="Y109" s="25">
        <v>2</v>
      </c>
      <c r="Z109" s="25">
        <v>3</v>
      </c>
      <c r="AA109" s="25">
        <v>3</v>
      </c>
      <c r="AB109" s="25">
        <v>3</v>
      </c>
      <c r="AC109" s="26">
        <v>3</v>
      </c>
      <c r="AD109" s="36">
        <f>SUM(X110,Y110,Z110,,AA110,AB110,AC110)</f>
        <v>0</v>
      </c>
      <c r="AE109" s="39" t="e">
        <f>AVERAGE(X110,Y110,Z110,AA110,AB110,AC110)</f>
        <v>#DIV/0!</v>
      </c>
      <c r="AF109" s="42">
        <f>(X109*X114+Y109*Y114+Z109*Z114+AA109*AA114+AB109*AB114+AC109*AC114)/(X109+Y109+Z109+AA109+AB109+AC109)</f>
        <v>0</v>
      </c>
      <c r="AG109" s="45">
        <f>(N109*N114+O109*O114+P109*P114+Q109*Q114+R109*R114+S109*S114+X109*X114+Y109*Y114+Z109*Z114+AA109*AA114+AB109*AB114+AC109*AC114)/(N109+O109+P109+Q109+R109+S109+X109+Y109+Z109+AA109+AB109+AC109)</f>
        <v>7.1611253196930943E-2</v>
      </c>
      <c r="AH109" s="48" t="str">
        <f>LOOKUP(AG109,{0,1.5,2},{"Dropped Out","Probation","Promoted"})</f>
        <v>Dropped Out</v>
      </c>
      <c r="AI109" s="24">
        <v>3</v>
      </c>
      <c r="AJ109" s="25">
        <v>3</v>
      </c>
      <c r="AK109" s="25">
        <v>3</v>
      </c>
      <c r="AL109" s="25">
        <v>3</v>
      </c>
      <c r="AM109" s="25">
        <v>3</v>
      </c>
      <c r="AN109" s="26">
        <v>2</v>
      </c>
      <c r="AO109" s="36">
        <f>SUM(AI110,AJ110,AK110,,AL110,AM110,AN110)</f>
        <v>274</v>
      </c>
      <c r="AP109" s="39">
        <f>AO109*100/600</f>
        <v>45.666666666666664</v>
      </c>
      <c r="AQ109" s="42">
        <f>(AI109*AI114+AJ109*AJ114+AK109*AK114+AL109*AL114+AM109*AM114+AN109*AN114)/(AI109+AJ109+AK109+AL109+AM109+AN109)</f>
        <v>0.78823529411764703</v>
      </c>
      <c r="AR109" s="45">
        <f>(C109*C114+D109*D114+E109*E114+F109*F114+H109*H114+G109*G114++AI109*AI114+AJ109*AJ114+AK109*AK114+AL109*AL114+AM109*AM114+AN109*AN114)/(C109+D109+E109+F109+H109+G109+AI109+AJ109+AK109+AL109+AM109+AN109)</f>
        <v>1.2058823529411764</v>
      </c>
      <c r="AS109" s="48" t="str">
        <f>LOOKUP(AR109,{0,1.5},{"Dropped Out","Promoted"})</f>
        <v>Dropped Out</v>
      </c>
      <c r="AT109" s="24">
        <v>3</v>
      </c>
      <c r="AU109" s="25">
        <v>3</v>
      </c>
      <c r="AV109" s="25">
        <v>3</v>
      </c>
      <c r="AW109" s="25">
        <v>3</v>
      </c>
      <c r="AX109" s="25">
        <v>3</v>
      </c>
      <c r="AY109" s="26">
        <v>3</v>
      </c>
      <c r="AZ109" s="36">
        <f>SUM(AT110,AU110,AV110,,AW110,AX110,AY110)</f>
        <v>0</v>
      </c>
      <c r="BA109" s="39">
        <f>AZ109*100/600</f>
        <v>0</v>
      </c>
      <c r="BB109" s="42">
        <f>(AT109*AT114+AU109*AU114+AV109*AV114+AW109*AW114+AX109*AX114+AY109*AY114)/(AT109+AU109+AV109+AW109+AX109+AY109)</f>
        <v>0</v>
      </c>
      <c r="BC109" s="45">
        <f>(C109*C114+D109*D114+E109*E114+F109*F114+H109*H114+G109*G114+AI109*AI114+AJ109*AJ114+AK109*AK114+AL109*AL114+AM109*AM114+AN109*AN114+AT109*AT114+AU109*AU114+AV109*AV114+AW109*AW114+AX109*AX114+AY109*AY114)/(C109+D109+E109+F109+H109+G109+AI109+AJ109+AK109+AL109+AM109+AN109+AT109+AU109+AV109+AW109+AX109+AY109)</f>
        <v>0.78846153846153844</v>
      </c>
      <c r="BD109" s="48" t="str">
        <f>LOOKUP(BC109,{0,1.75},{"Dropped Out","Promoted"})</f>
        <v>Dropped Out</v>
      </c>
      <c r="BE109" s="24">
        <v>3</v>
      </c>
      <c r="BF109" s="25">
        <v>3</v>
      </c>
      <c r="BG109" s="25">
        <v>3</v>
      </c>
      <c r="BH109" s="25">
        <v>3</v>
      </c>
      <c r="BI109" s="25">
        <v>3</v>
      </c>
      <c r="BJ109" s="26">
        <v>3</v>
      </c>
      <c r="BK109" s="36">
        <f>SUM(BE110,BF110,BG110,,BH110,BI110,BJ110)</f>
        <v>0</v>
      </c>
      <c r="BL109" s="39">
        <f>BK109*100/600</f>
        <v>0</v>
      </c>
      <c r="BM109" s="42">
        <f>(BE109*BE114+BF109*BF114+BG109*BG114+BH109*BH114+BI109*BI114+BJ109*BJ114)/(BE109+BF109+BG109+BH109+BI109+BJ109)</f>
        <v>0</v>
      </c>
      <c r="BN109" s="45">
        <f>(C109*C114+D109*D114+E109*E114+F109*F114+H109*H114+G109*G114+AI109*AI114+AJ109*AJ114+AK109*AK114+AL109*AL114+AM109*AM114+AN109*AN114+AT109*AT114+AU109*AU114+AV109*AV114+AW109*AW114+AX109*AX114+AY109*AY114+BE109*BE114+BF109*BF114+BG109*BG114+BH109*BH114+BI109*BI114+BJ109*BJ114)/(C109+D109+E109+F109+H109+G109+AI109+AJ109+AK109+AL109+AM109+AN109+AT109+AU109+AV109+AW109+AX109+AY109+BE109+BF109+BG109+BH109+BI109+BJ109)</f>
        <v>0.58571428571428574</v>
      </c>
      <c r="BO109" s="48" t="str">
        <f>LOOKUP(BN109,{0,2},{"Dropped Out","Promoted"})</f>
        <v>Dropped Out</v>
      </c>
    </row>
    <row r="110" spans="1:67" ht="16.8" x14ac:dyDescent="0.3">
      <c r="A110" s="22" t="s">
        <v>81</v>
      </c>
      <c r="B110" s="18" t="s">
        <v>12</v>
      </c>
      <c r="C110" s="7">
        <v>56</v>
      </c>
      <c r="D110" s="7">
        <v>59</v>
      </c>
      <c r="E110" s="7">
        <v>62</v>
      </c>
      <c r="F110" s="7">
        <v>50</v>
      </c>
      <c r="G110" s="7">
        <v>55</v>
      </c>
      <c r="H110" s="7">
        <v>55</v>
      </c>
      <c r="I110" s="35">
        <f>SUM(C110:H110)</f>
        <v>337</v>
      </c>
      <c r="J110" s="40"/>
      <c r="K110" s="64"/>
      <c r="L110" s="67"/>
      <c r="M110" s="27">
        <v>60</v>
      </c>
      <c r="N110" s="28">
        <v>60</v>
      </c>
      <c r="O110" s="28">
        <v>60</v>
      </c>
      <c r="P110" s="28">
        <v>60</v>
      </c>
      <c r="Q110" s="28">
        <v>60</v>
      </c>
      <c r="R110" s="29">
        <v>60</v>
      </c>
      <c r="S110" s="37"/>
      <c r="T110" s="40"/>
      <c r="U110" s="43"/>
      <c r="V110" s="46"/>
      <c r="W110" s="49"/>
      <c r="X110" s="27"/>
      <c r="Y110" s="28"/>
      <c r="Z110" s="28"/>
      <c r="AA110" s="28"/>
      <c r="AB110" s="28"/>
      <c r="AC110" s="29"/>
      <c r="AD110" s="37"/>
      <c r="AE110" s="40"/>
      <c r="AF110" s="43"/>
      <c r="AG110" s="46"/>
      <c r="AH110" s="49"/>
      <c r="AI110" s="7">
        <v>60</v>
      </c>
      <c r="AJ110" s="7">
        <v>43</v>
      </c>
      <c r="AK110" s="7">
        <v>43</v>
      </c>
      <c r="AL110" s="7">
        <v>16</v>
      </c>
      <c r="AM110" s="7">
        <v>50</v>
      </c>
      <c r="AN110" s="7">
        <v>62</v>
      </c>
      <c r="AO110" s="37"/>
      <c r="AP110" s="40"/>
      <c r="AQ110" s="43"/>
      <c r="AR110" s="46"/>
      <c r="AS110" s="49"/>
      <c r="AT110" s="7"/>
      <c r="AU110" s="7"/>
      <c r="AV110" s="7"/>
      <c r="AW110" s="7"/>
      <c r="AX110" s="7"/>
      <c r="AY110" s="7"/>
      <c r="AZ110" s="37"/>
      <c r="BA110" s="40"/>
      <c r="BB110" s="43"/>
      <c r="BC110" s="46"/>
      <c r="BD110" s="49"/>
      <c r="BE110" s="7"/>
      <c r="BF110" s="7"/>
      <c r="BG110" s="7"/>
      <c r="BH110" s="7"/>
      <c r="BI110" s="7"/>
      <c r="BJ110" s="7"/>
      <c r="BK110" s="37"/>
      <c r="BL110" s="40"/>
      <c r="BM110" s="43"/>
      <c r="BN110" s="46"/>
      <c r="BO110" s="49"/>
    </row>
    <row r="111" spans="1:67" ht="16.8" x14ac:dyDescent="0.3">
      <c r="A111" s="22" t="s">
        <v>82</v>
      </c>
      <c r="B111" s="18"/>
      <c r="C111" s="7"/>
      <c r="D111" s="7"/>
      <c r="E111" s="7"/>
      <c r="F111" s="7"/>
      <c r="G111" s="7"/>
      <c r="H111" s="7"/>
      <c r="I111" s="13"/>
      <c r="J111" s="40"/>
      <c r="K111" s="64"/>
      <c r="L111" s="67"/>
      <c r="M111" s="27"/>
      <c r="N111" s="28"/>
      <c r="O111" s="28"/>
      <c r="P111" s="28"/>
      <c r="Q111" s="28"/>
      <c r="R111" s="29"/>
      <c r="S111" s="37"/>
      <c r="T111" s="40"/>
      <c r="U111" s="43"/>
      <c r="V111" s="46"/>
      <c r="W111" s="49"/>
      <c r="X111" s="69" t="s">
        <v>18</v>
      </c>
      <c r="Y111" s="70"/>
      <c r="Z111" s="70"/>
      <c r="AA111" s="70"/>
      <c r="AB111" s="70"/>
      <c r="AC111" s="71"/>
      <c r="AD111" s="37"/>
      <c r="AE111" s="40"/>
      <c r="AF111" s="43"/>
      <c r="AG111" s="46"/>
      <c r="AH111" s="49"/>
      <c r="AI111" s="7"/>
      <c r="AJ111" s="7"/>
      <c r="AK111" s="7"/>
      <c r="AL111" s="7"/>
      <c r="AM111" s="7"/>
      <c r="AN111" s="7"/>
      <c r="AO111" s="37"/>
      <c r="AP111" s="40"/>
      <c r="AQ111" s="43"/>
      <c r="AR111" s="46"/>
      <c r="AS111" s="49"/>
      <c r="AT111" s="7"/>
      <c r="AU111" s="7"/>
      <c r="AV111" s="7"/>
      <c r="AW111" s="7"/>
      <c r="AX111" s="7"/>
      <c r="AY111" s="7"/>
      <c r="AZ111" s="37"/>
      <c r="BA111" s="40"/>
      <c r="BB111" s="43"/>
      <c r="BC111" s="46"/>
      <c r="BD111" s="49"/>
      <c r="BE111" s="7"/>
      <c r="BF111" s="7"/>
      <c r="BG111" s="7"/>
      <c r="BH111" s="7"/>
      <c r="BI111" s="7"/>
      <c r="BJ111" s="7"/>
      <c r="BK111" s="37"/>
      <c r="BL111" s="40"/>
      <c r="BM111" s="43"/>
      <c r="BN111" s="46"/>
      <c r="BO111" s="49"/>
    </row>
    <row r="112" spans="1:67" ht="16.8" x14ac:dyDescent="0.3">
      <c r="A112" s="22" t="s">
        <v>83</v>
      </c>
      <c r="B112" s="19"/>
      <c r="C112" s="7"/>
      <c r="D112" s="7"/>
      <c r="E112" s="7"/>
      <c r="F112" s="7"/>
      <c r="G112" s="7"/>
      <c r="H112" s="7"/>
      <c r="I112" s="13"/>
      <c r="J112" s="40"/>
      <c r="K112" s="64"/>
      <c r="L112" s="67"/>
      <c r="M112" s="27"/>
      <c r="N112" s="28"/>
      <c r="O112" s="28"/>
      <c r="P112" s="28"/>
      <c r="Q112" s="28"/>
      <c r="R112" s="29"/>
      <c r="S112" s="37"/>
      <c r="T112" s="40"/>
      <c r="U112" s="43"/>
      <c r="V112" s="46"/>
      <c r="W112" s="49"/>
      <c r="X112" s="27"/>
      <c r="Y112" s="28"/>
      <c r="Z112" s="28"/>
      <c r="AA112" s="28"/>
      <c r="AB112" s="28"/>
      <c r="AC112" s="29"/>
      <c r="AD112" s="37"/>
      <c r="AE112" s="40"/>
      <c r="AF112" s="43"/>
      <c r="AG112" s="46"/>
      <c r="AH112" s="49"/>
      <c r="AI112" s="7"/>
      <c r="AJ112" s="7"/>
      <c r="AK112" s="7"/>
      <c r="AL112" s="7"/>
      <c r="AM112" s="7"/>
      <c r="AN112" s="7"/>
      <c r="AO112" s="37"/>
      <c r="AP112" s="40"/>
      <c r="AQ112" s="43"/>
      <c r="AR112" s="46"/>
      <c r="AS112" s="49"/>
      <c r="AT112" s="7"/>
      <c r="AU112" s="7"/>
      <c r="AV112" s="7"/>
      <c r="AW112" s="7"/>
      <c r="AX112" s="7"/>
      <c r="AY112" s="7"/>
      <c r="AZ112" s="37"/>
      <c r="BA112" s="40"/>
      <c r="BB112" s="43"/>
      <c r="BC112" s="46"/>
      <c r="BD112" s="49"/>
      <c r="BE112" s="7"/>
      <c r="BF112" s="7"/>
      <c r="BG112" s="7"/>
      <c r="BH112" s="7"/>
      <c r="BI112" s="7"/>
      <c r="BJ112" s="7"/>
      <c r="BK112" s="37"/>
      <c r="BL112" s="40"/>
      <c r="BM112" s="43"/>
      <c r="BN112" s="46"/>
      <c r="BO112" s="49"/>
    </row>
    <row r="113" spans="1:67" ht="16.8" x14ac:dyDescent="0.3">
      <c r="A113" s="22"/>
      <c r="B113" s="19" t="s">
        <v>5</v>
      </c>
      <c r="C113" s="9" t="str">
        <f>LOOKUP(C110, {0,50,60,63,66,70,73,75,80,85,90}, {"F","D","C-","C","C+","B-","B","B+","A-","A","A+"})</f>
        <v>D</v>
      </c>
      <c r="D113" s="9" t="str">
        <f>LOOKUP(D110, {0,50,60,63,66,70,73,75,80,85,90}, {"F","D","C-","C","C+","B-","B","B+","A-","A","A+"})</f>
        <v>D</v>
      </c>
      <c r="E113" s="9" t="str">
        <f>LOOKUP(E110, {0,50,60,63,66,70,73,75,80,85,90}, {"F","D","C-","C","C+","B-","B","B+","A-","A","A+"})</f>
        <v>C-</v>
      </c>
      <c r="F113" s="9" t="str">
        <f>LOOKUP(F110, {0,50,60,63,66,70,73,75,80,85,90}, {"F","D","C-","C","C+","B-","B","B+","A-","A","A+"})</f>
        <v>D</v>
      </c>
      <c r="G113" s="9" t="str">
        <f>LOOKUP(G110, {0,50,60,63,66,70,73,75,80,85,90}, {"F","D","C-","C","C+","B-","B","B+","A-","A","A+"})</f>
        <v>D</v>
      </c>
      <c r="H113" s="9" t="str">
        <f>LOOKUP(H110, {0,50,60,63,66,70,73,75,80,85,90}, {"F","D","C-","C","C+","B-","B","B+","A-","A","A+"})</f>
        <v>D</v>
      </c>
      <c r="I113" s="13"/>
      <c r="J113" s="40"/>
      <c r="K113" s="64"/>
      <c r="L113" s="67"/>
      <c r="M113" s="9" t="str">
        <f>LOOKUP(M110, {0,50,60,63,66,70,73,75,80,85,90}, {"F","D","C-","C","C+","B-","B","B+","A-","A","A+"})</f>
        <v>C-</v>
      </c>
      <c r="N113" s="9" t="str">
        <f>LOOKUP(N110, {0,50,60,63,66,70,73,75,80,85,90}, {"F","D","C-","C","C+","B-","B","B+","A-","A","A+"})</f>
        <v>C-</v>
      </c>
      <c r="O113" s="9" t="str">
        <f>LOOKUP(O110, {0,50,60,63,66,70,73,75,80,85,90}, {"F","D","C-","C","C+","B-","B","B+","A-","A","A+"})</f>
        <v>C-</v>
      </c>
      <c r="P113" s="9" t="str">
        <f>LOOKUP(P110, {0,50,60,63,66,70,73,75,80,85,90}, {"F","D","C-","C","C+","B-","B","B+","A-","A","A+"})</f>
        <v>C-</v>
      </c>
      <c r="Q113" s="9" t="str">
        <f>LOOKUP(Q110, {0,50,60,63,66,70,73,75,80,85,90}, {"F","D","C-","C","C+","B-","B","B+","A-","A","A+"})</f>
        <v>C-</v>
      </c>
      <c r="R113" s="9" t="str">
        <f>LOOKUP(R110, {0,50,60,63,66,70,73,75,80,85,90}, {"F","D","C-","C","C+","B-","B","B+","A-","A","A+"})</f>
        <v>C-</v>
      </c>
      <c r="S113" s="37"/>
      <c r="T113" s="40"/>
      <c r="U113" s="43"/>
      <c r="V113" s="46"/>
      <c r="W113" s="49"/>
      <c r="X113" s="10" t="str">
        <f>LOOKUP(X110, {0,50,55,58,61,65,70,75,80,85}, {"F","D","C-","C","C+","B-","B","B+","A-","A+"})</f>
        <v>F</v>
      </c>
      <c r="Y113" s="9" t="str">
        <f>LOOKUP(Y110, {0,50,55,58,61,65,70,75,80,85}, {"F","D","C-","C","C+","B-","B","B+","A-","A+"})</f>
        <v>F</v>
      </c>
      <c r="Z113" s="9" t="str">
        <f>LOOKUP(Z110, {0,50,55,58,61,65,70,75,80,85}, {"F","D","C-","C","C+","B-","B","B+","A-","A+"})</f>
        <v>F</v>
      </c>
      <c r="AA113" s="9" t="str">
        <f>LOOKUP(AA110, {0,50,55,58,61,65,70,75,80,85}, {"F","D","C-","C","C+","B-","B","B+","A-","A+"})</f>
        <v>F</v>
      </c>
      <c r="AB113" s="9" t="str">
        <f>LOOKUP(AB110, {0,50,55,58,61,65,70,75,80,85}, {"F","D","C-","C","C+","B-","B","B+","A-","A+"})</f>
        <v>F</v>
      </c>
      <c r="AC113" s="29" t="str">
        <f>LOOKUP(AC110, {0,50,55,58,61,65,70,75,80,85}, {"F","D","C-","C","C+","B-","B","B+","A-","A+"})</f>
        <v>F</v>
      </c>
      <c r="AD113" s="37"/>
      <c r="AE113" s="40"/>
      <c r="AF113" s="43"/>
      <c r="AG113" s="46"/>
      <c r="AH113" s="49"/>
      <c r="AI113" s="9" t="str">
        <f>LOOKUP(AI110, {0,50,60,63,66,70,73,75,80,85,90}, {"F","D","C-","C","C+","B-","B","B+","A-","A","A+"})</f>
        <v>C-</v>
      </c>
      <c r="AJ113" s="9" t="str">
        <f>LOOKUP(AJ110, {0,50,60,63,66,70,73,75,80,85,90}, {"F","D","C-","C","C+","B-","B","B+","A-","A","A+"})</f>
        <v>F</v>
      </c>
      <c r="AK113" s="9" t="str">
        <f>LOOKUP(AK110, {0,50,60,63,66,70,73,75,80,85,90}, {"F","D","C-","C","C+","B-","B","B+","A-","A","A+"})</f>
        <v>F</v>
      </c>
      <c r="AL113" s="9" t="str">
        <f>LOOKUP(AL110, {0,50,60,63,66,70,73,75,80,85,90}, {"F","D","C-","C","C+","B-","B","B+","A-","A","A+"})</f>
        <v>F</v>
      </c>
      <c r="AM113" s="9" t="str">
        <f>LOOKUP(AM110, {0,50,60,63,66,70,73,75,80,85,90}, {"F","D","C-","C","C+","B-","B","B+","A-","A","A+"})</f>
        <v>D</v>
      </c>
      <c r="AN113" s="9" t="str">
        <f>LOOKUP(AN110, {0,50,60,63,66,70,73,75,80,85,90}, {"F","D","C-","C","C+","B-","B","B+","A-","A","A+"})</f>
        <v>C-</v>
      </c>
      <c r="AO113" s="37"/>
      <c r="AP113" s="40"/>
      <c r="AQ113" s="43"/>
      <c r="AR113" s="46"/>
      <c r="AS113" s="49"/>
      <c r="AT113" s="9" t="str">
        <f>LOOKUP(AT110, {0,50,60,63,66,70,73,75,80,85,90}, {"F","D","C-","C","C+","B-","B","B+","A-","A","A+"})</f>
        <v>F</v>
      </c>
      <c r="AU113" s="9" t="str">
        <f>LOOKUP(AU110, {0,50,60,63,66,70,73,75,80,85,90}, {"F","D","C-","C","C+","B-","B","B+","A-","A","A+"})</f>
        <v>F</v>
      </c>
      <c r="AV113" s="9" t="str">
        <f>LOOKUP(AV110, {0,50,60,63,66,70,73,75,80,85,90}, {"F","D","C-","C","C+","B-","B","B+","A-","A","A+"})</f>
        <v>F</v>
      </c>
      <c r="AW113" s="9" t="str">
        <f>LOOKUP(AW110, {0,50,60,63,66,70,73,75,80,85,90}, {"F","D","C-","C","C+","B-","B","B+","A-","A","A+"})</f>
        <v>F</v>
      </c>
      <c r="AX113" s="9" t="str">
        <f>LOOKUP(AX110, {0,50,60,63,66,70,73,75,80,85,90}, {"F","D","C-","C","C+","B-","B","B+","A-","A","A+"})</f>
        <v>F</v>
      </c>
      <c r="AY113" s="9" t="str">
        <f>LOOKUP(AY110, {0,50,60,63,66,70,73,75,80,85,90}, {"F","D","C-","C","C+","B-","B","B+","A-","A","A+"})</f>
        <v>F</v>
      </c>
      <c r="AZ113" s="37"/>
      <c r="BA113" s="40"/>
      <c r="BB113" s="43"/>
      <c r="BC113" s="46"/>
      <c r="BD113" s="49"/>
      <c r="BE113" s="9" t="str">
        <f>LOOKUP(BE110, {0,50,60,63,66,70,73,75,80,85,90}, {"F","D","C-","C","C+","B-","B","B+","A-","A","A+"})</f>
        <v>F</v>
      </c>
      <c r="BF113" s="9" t="str">
        <f>LOOKUP(BF110, {0,50,60,63,66,70,73,75,80,85,90}, {"F","D","C-","C","C+","B-","B","B+","A-","A","A+"})</f>
        <v>F</v>
      </c>
      <c r="BG113" s="9" t="str">
        <f>LOOKUP(BG110, {0,50,60,63,66,70,73,75,80,85,90}, {"F","D","C-","C","C+","B-","B","B+","A-","A","A+"})</f>
        <v>F</v>
      </c>
      <c r="BH113" s="9" t="str">
        <f>LOOKUP(BH110, {0,50,60,63,66,70,73,75,80,85,90}, {"F","D","C-","C","C+","B-","B","B+","A-","A","A+"})</f>
        <v>F</v>
      </c>
      <c r="BI113" s="9" t="str">
        <f>LOOKUP(BI110, {0,50,60,63,66,70,73,75,80,85,90}, {"F","D","C-","C","C+","B-","B","B+","A-","A","A+"})</f>
        <v>F</v>
      </c>
      <c r="BJ113" s="9" t="str">
        <f>LOOKUP(BJ110, {0,50,60,63,66,70,73,75,80,85,90}, {"F","D","C-","C","C+","B-","B","B+","A-","A","A+"})</f>
        <v>F</v>
      </c>
      <c r="BK113" s="37"/>
      <c r="BL113" s="40"/>
      <c r="BM113" s="43"/>
      <c r="BN113" s="46"/>
      <c r="BO113" s="49"/>
    </row>
    <row r="114" spans="1:67" ht="17.399999999999999" thickBot="1" x14ac:dyDescent="0.35">
      <c r="A114" s="23"/>
      <c r="B114" s="20" t="s">
        <v>6</v>
      </c>
      <c r="C114" s="12" t="str">
        <f>LOOKUP(C110,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1.6</v>
      </c>
      <c r="D114" s="12" t="str">
        <f>LOOKUP(D110,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1.9</v>
      </c>
      <c r="E114" s="12" t="str">
        <f>LOOKUP(E110,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F114" s="12" t="str">
        <f>LOOKUP(F110,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G114" s="12" t="str">
        <f>LOOKUP(G110,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H114" s="12" t="str">
        <f>LOOKUP(H110,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1.5</v>
      </c>
      <c r="I114" s="14"/>
      <c r="J114" s="41"/>
      <c r="K114" s="65"/>
      <c r="L114" s="68"/>
      <c r="M114" s="12" t="str">
        <f>LOOKUP(M110,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N114" s="12" t="str">
        <f>LOOKUP(N110,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O114" s="12" t="str">
        <f>LOOKUP(O110,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P114" s="12" t="str">
        <f>LOOKUP(P110,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Q114" s="12" t="str">
        <f>LOOKUP(Q110,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R114" s="12" t="str">
        <f>LOOKUP(R110,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S114" s="38"/>
      <c r="T114" s="41"/>
      <c r="U114" s="44"/>
      <c r="V114" s="46"/>
      <c r="W114" s="50"/>
      <c r="X114" s="11" t="str">
        <f>LOOKUP(X110,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Y114" s="12" t="str">
        <f>LOOKUP(Y110,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Z114" s="12" t="str">
        <f>LOOKUP(Z110,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A114" s="12" t="str">
        <f>LOOKUP(AA110,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B114" s="12" t="str">
        <f>LOOKUP(AB110,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C114" s="30" t="str">
        <f>LOOKUP(AC110, {0,50,51,52,53,54,55,56,57,58,59,60,61,62,63,64,65,66,67,68,69,70,71,72,73,74,75,76,77,78,79,80,81,82,83,84,85}, {"0","1","1.1","1.2","1.3","1.4","1.5","1.6","1.7","1.8","1.9","2.00","2.10","2.20","2.20","2.30","2.40","2.50","2.50","2.60","2.70","2.80","2.80","2.90","2.90","3.00","3.10","3.10","3.20","3.20","3.30","3.40","3.50","3.60","3.75","3.90","4.00"})</f>
        <v>0</v>
      </c>
      <c r="AD114" s="38"/>
      <c r="AE114" s="41"/>
      <c r="AF114" s="44"/>
      <c r="AG114" s="47"/>
      <c r="AH114" s="50"/>
      <c r="AI114" s="12" t="str">
        <f>LOOKUP(AI110,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2.00</v>
      </c>
      <c r="AJ114" s="12" t="str">
        <f>LOOKUP(AJ110,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K114" s="12" t="str">
        <f>LOOKUP(AK110,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L114" s="12" t="str">
        <f>LOOKUP(AL110,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M114" s="12" t="str">
        <f>LOOKUP(AM110,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1</v>
      </c>
      <c r="AN114" s="12" t="str">
        <f>LOOKUP(AN110,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2.20</v>
      </c>
      <c r="AO114" s="38"/>
      <c r="AP114" s="41"/>
      <c r="AQ114" s="44"/>
      <c r="AR114" s="47"/>
      <c r="AS114" s="50"/>
      <c r="AT114" s="12" t="str">
        <f>LOOKUP(AT110,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U114" s="12" t="str">
        <f>LOOKUP(AU110,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V114" s="12" t="str">
        <f>LOOKUP(AV110,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W114" s="12" t="str">
        <f>LOOKUP(AW110,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X114" s="12" t="str">
        <f>LOOKUP(AX110,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Y114" s="12" t="str">
        <f>LOOKUP(AY110,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AZ114" s="38"/>
      <c r="BA114" s="41"/>
      <c r="BB114" s="44"/>
      <c r="BC114" s="47"/>
      <c r="BD114" s="50"/>
      <c r="BE114" s="12" t="str">
        <f>LOOKUP(BE110,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F114" s="12" t="str">
        <f>LOOKUP(BF110,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G114" s="12" t="str">
        <f>LOOKUP(BG110,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H114" s="12" t="str">
        <f>LOOKUP(BH110,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I114" s="12" t="str">
        <f>LOOKUP(BI110,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J114" s="12" t="str">
        <f>LOOKUP(BJ110, {0,50,51,52,53,54,55,56,57,58,59,60,61,62,63,64,65,66,67,68,69,70,71,72,73,74,75,76,77,78,79,80}, {"0","1","1.1","1.2","1.3","1.4","1.5","1.6","1.7","1.8","1.9","2.00","2.10","2.20","2.30","2.40","2.50","2.60","2.70","2.80","2.90","3.00","3.10","3.20","3.30","3.40","3.50","3.60","3.70","3.80","3.90","4.00"})</f>
        <v>0</v>
      </c>
      <c r="BK114" s="38"/>
      <c r="BL114" s="41"/>
      <c r="BM114" s="44"/>
      <c r="BN114" s="47"/>
      <c r="BO114" s="50"/>
    </row>
    <row r="115" spans="1:67" ht="14.4" customHeight="1" x14ac:dyDescent="0.3">
      <c r="L115"/>
    </row>
    <row r="116" spans="1:67" x14ac:dyDescent="0.3">
      <c r="L116"/>
    </row>
    <row r="117" spans="1:67" x14ac:dyDescent="0.3">
      <c r="L117"/>
    </row>
    <row r="118" spans="1:67" x14ac:dyDescent="0.3">
      <c r="L118"/>
    </row>
    <row r="119" spans="1:67" x14ac:dyDescent="0.3">
      <c r="L119"/>
    </row>
    <row r="120" spans="1:67" x14ac:dyDescent="0.3">
      <c r="L120"/>
    </row>
    <row r="121" spans="1:67" ht="14.4" customHeight="1" x14ac:dyDescent="0.3">
      <c r="L121"/>
    </row>
    <row r="122" spans="1:67" x14ac:dyDescent="0.3">
      <c r="L122"/>
    </row>
    <row r="123" spans="1:67" x14ac:dyDescent="0.3">
      <c r="L123"/>
    </row>
    <row r="124" spans="1:67" x14ac:dyDescent="0.3">
      <c r="L124"/>
    </row>
    <row r="125" spans="1:67" x14ac:dyDescent="0.3">
      <c r="L125"/>
    </row>
    <row r="126" spans="1:67" x14ac:dyDescent="0.3">
      <c r="L126"/>
    </row>
    <row r="127" spans="1:67" x14ac:dyDescent="0.3">
      <c r="L127"/>
    </row>
    <row r="128" spans="1:67" x14ac:dyDescent="0.3">
      <c r="L128"/>
    </row>
    <row r="129" spans="12:12" x14ac:dyDescent="0.3">
      <c r="L129"/>
    </row>
    <row r="130" spans="12:12" x14ac:dyDescent="0.3">
      <c r="L130"/>
    </row>
    <row r="131" spans="12:12" x14ac:dyDescent="0.3">
      <c r="L131"/>
    </row>
    <row r="132" spans="12:12" x14ac:dyDescent="0.3">
      <c r="L132"/>
    </row>
    <row r="133" spans="12:12" x14ac:dyDescent="0.3">
      <c r="L133"/>
    </row>
    <row r="134" spans="12:12" x14ac:dyDescent="0.3">
      <c r="L134"/>
    </row>
    <row r="135" spans="12:12" x14ac:dyDescent="0.3">
      <c r="L135"/>
    </row>
    <row r="136" spans="12:12" x14ac:dyDescent="0.3">
      <c r="L136"/>
    </row>
    <row r="137" spans="12:12" x14ac:dyDescent="0.3">
      <c r="L137"/>
    </row>
    <row r="138" spans="12:12" x14ac:dyDescent="0.3">
      <c r="L138"/>
    </row>
    <row r="139" spans="12:12" x14ac:dyDescent="0.3">
      <c r="L139"/>
    </row>
    <row r="140" spans="12:12" x14ac:dyDescent="0.3">
      <c r="L140"/>
    </row>
    <row r="141" spans="12:12" x14ac:dyDescent="0.3">
      <c r="L141"/>
    </row>
    <row r="142" spans="12:12" x14ac:dyDescent="0.3">
      <c r="L142"/>
    </row>
    <row r="143" spans="12:12" x14ac:dyDescent="0.3">
      <c r="L143"/>
    </row>
    <row r="144" spans="12:12" x14ac:dyDescent="0.3">
      <c r="L144"/>
    </row>
    <row r="145" spans="12:12" x14ac:dyDescent="0.3">
      <c r="L145"/>
    </row>
    <row r="146" spans="12:12" x14ac:dyDescent="0.3">
      <c r="L146"/>
    </row>
    <row r="147" spans="12:12" x14ac:dyDescent="0.3">
      <c r="L147"/>
    </row>
    <row r="148" spans="12:12" x14ac:dyDescent="0.3">
      <c r="L148"/>
    </row>
    <row r="149" spans="12:12" x14ac:dyDescent="0.3">
      <c r="L149"/>
    </row>
    <row r="150" spans="12:12" x14ac:dyDescent="0.3">
      <c r="L150"/>
    </row>
    <row r="151" spans="12:12" x14ac:dyDescent="0.3">
      <c r="L151"/>
    </row>
    <row r="152" spans="12:12" x14ac:dyDescent="0.3">
      <c r="L152"/>
    </row>
    <row r="153" spans="12:12" x14ac:dyDescent="0.3">
      <c r="L153"/>
    </row>
    <row r="154" spans="12:12" x14ac:dyDescent="0.3">
      <c r="L154"/>
    </row>
    <row r="155" spans="12:12" x14ac:dyDescent="0.3">
      <c r="L155"/>
    </row>
    <row r="156" spans="12:12" x14ac:dyDescent="0.3">
      <c r="L156"/>
    </row>
    <row r="157" spans="12:12" x14ac:dyDescent="0.3">
      <c r="L157"/>
    </row>
    <row r="158" spans="12:12" x14ac:dyDescent="0.3">
      <c r="L158"/>
    </row>
    <row r="159" spans="12:12" x14ac:dyDescent="0.3">
      <c r="L159"/>
    </row>
    <row r="160" spans="12:12" x14ac:dyDescent="0.3">
      <c r="L160"/>
    </row>
    <row r="161" spans="12:12" x14ac:dyDescent="0.3">
      <c r="L161"/>
    </row>
    <row r="162" spans="12:12" x14ac:dyDescent="0.3">
      <c r="L162"/>
    </row>
    <row r="163" spans="12:12" x14ac:dyDescent="0.3">
      <c r="L163"/>
    </row>
    <row r="164" spans="12:12" x14ac:dyDescent="0.3">
      <c r="L164"/>
    </row>
    <row r="165" spans="12:12" x14ac:dyDescent="0.3">
      <c r="L165"/>
    </row>
    <row r="166" spans="12:12" x14ac:dyDescent="0.3">
      <c r="L166"/>
    </row>
    <row r="167" spans="12:12" x14ac:dyDescent="0.3">
      <c r="L167"/>
    </row>
    <row r="168" spans="12:12" x14ac:dyDescent="0.3">
      <c r="L168"/>
    </row>
    <row r="169" spans="12:12" x14ac:dyDescent="0.3">
      <c r="L169"/>
    </row>
    <row r="170" spans="12:12" x14ac:dyDescent="0.3">
      <c r="L170"/>
    </row>
    <row r="171" spans="12:12" x14ac:dyDescent="0.3">
      <c r="L171"/>
    </row>
    <row r="172" spans="12:12" x14ac:dyDescent="0.3">
      <c r="L172"/>
    </row>
    <row r="173" spans="12:12" x14ac:dyDescent="0.3">
      <c r="L173"/>
    </row>
    <row r="174" spans="12:12" x14ac:dyDescent="0.3">
      <c r="L174"/>
    </row>
    <row r="175" spans="12:12" x14ac:dyDescent="0.3">
      <c r="L175"/>
    </row>
    <row r="176" spans="12:12" x14ac:dyDescent="0.3">
      <c r="L176"/>
    </row>
    <row r="177" spans="12:12" x14ac:dyDescent="0.3">
      <c r="L177"/>
    </row>
    <row r="178" spans="12:12" x14ac:dyDescent="0.3">
      <c r="L178"/>
    </row>
    <row r="179" spans="12:12" x14ac:dyDescent="0.3">
      <c r="L179"/>
    </row>
    <row r="180" spans="12:12" x14ac:dyDescent="0.3">
      <c r="L180"/>
    </row>
    <row r="181" spans="12:12" x14ac:dyDescent="0.3">
      <c r="L181"/>
    </row>
    <row r="182" spans="12:12" x14ac:dyDescent="0.3">
      <c r="L182"/>
    </row>
    <row r="183" spans="12:12" x14ac:dyDescent="0.3">
      <c r="L183"/>
    </row>
    <row r="184" spans="12:12" x14ac:dyDescent="0.3">
      <c r="L184"/>
    </row>
    <row r="185" spans="12:12" x14ac:dyDescent="0.3">
      <c r="L185"/>
    </row>
    <row r="186" spans="12:12" x14ac:dyDescent="0.3">
      <c r="L186"/>
    </row>
    <row r="187" spans="12:12" x14ac:dyDescent="0.3">
      <c r="L187"/>
    </row>
    <row r="188" spans="12:12" x14ac:dyDescent="0.3">
      <c r="L188"/>
    </row>
    <row r="189" spans="12:12" x14ac:dyDescent="0.3">
      <c r="L189"/>
    </row>
    <row r="190" spans="12:12" x14ac:dyDescent="0.3">
      <c r="L190"/>
    </row>
    <row r="191" spans="12:12" x14ac:dyDescent="0.3">
      <c r="L191"/>
    </row>
    <row r="192" spans="12:12" x14ac:dyDescent="0.3">
      <c r="L192"/>
    </row>
    <row r="193" spans="12:12" x14ac:dyDescent="0.3">
      <c r="L193"/>
    </row>
    <row r="194" spans="12:12" x14ac:dyDescent="0.3">
      <c r="L194"/>
    </row>
    <row r="195" spans="12:12" x14ac:dyDescent="0.3">
      <c r="L195"/>
    </row>
    <row r="196" spans="12:12" x14ac:dyDescent="0.3">
      <c r="L196"/>
    </row>
    <row r="197" spans="12:12" x14ac:dyDescent="0.3">
      <c r="L197"/>
    </row>
    <row r="198" spans="12:12" x14ac:dyDescent="0.3">
      <c r="L198"/>
    </row>
    <row r="199" spans="12:12" x14ac:dyDescent="0.3">
      <c r="L199"/>
    </row>
    <row r="200" spans="12:12" x14ac:dyDescent="0.3">
      <c r="L200"/>
    </row>
    <row r="201" spans="12:12" x14ac:dyDescent="0.3">
      <c r="L201"/>
    </row>
    <row r="202" spans="12:12" x14ac:dyDescent="0.3">
      <c r="L202"/>
    </row>
    <row r="203" spans="12:12" x14ac:dyDescent="0.3">
      <c r="L203"/>
    </row>
    <row r="204" spans="12:12" x14ac:dyDescent="0.3">
      <c r="L204"/>
    </row>
    <row r="205" spans="12:12" x14ac:dyDescent="0.3">
      <c r="L205"/>
    </row>
    <row r="206" spans="12:12" x14ac:dyDescent="0.3">
      <c r="L206"/>
    </row>
    <row r="207" spans="12:12" x14ac:dyDescent="0.3">
      <c r="L207"/>
    </row>
    <row r="208" spans="12:12" x14ac:dyDescent="0.3">
      <c r="L208"/>
    </row>
    <row r="209" spans="12:12" x14ac:dyDescent="0.3">
      <c r="L209"/>
    </row>
    <row r="210" spans="12:12" x14ac:dyDescent="0.3">
      <c r="L210"/>
    </row>
    <row r="211" spans="12:12" x14ac:dyDescent="0.3">
      <c r="L211"/>
    </row>
    <row r="212" spans="12:12" x14ac:dyDescent="0.3">
      <c r="L212"/>
    </row>
    <row r="213" spans="12:12" x14ac:dyDescent="0.3">
      <c r="L213"/>
    </row>
    <row r="214" spans="12:12" x14ac:dyDescent="0.3">
      <c r="L214"/>
    </row>
    <row r="215" spans="12:12" x14ac:dyDescent="0.3">
      <c r="L215"/>
    </row>
    <row r="216" spans="12:12" x14ac:dyDescent="0.3">
      <c r="L216"/>
    </row>
    <row r="217" spans="12:12" x14ac:dyDescent="0.3">
      <c r="L217"/>
    </row>
    <row r="218" spans="12:12" x14ac:dyDescent="0.3">
      <c r="L218"/>
    </row>
    <row r="219" spans="12:12" x14ac:dyDescent="0.3">
      <c r="L219"/>
    </row>
    <row r="220" spans="12:12" x14ac:dyDescent="0.3">
      <c r="L220"/>
    </row>
    <row r="221" spans="12:12" x14ac:dyDescent="0.3">
      <c r="L221"/>
    </row>
    <row r="222" spans="12:12" x14ac:dyDescent="0.3">
      <c r="L222"/>
    </row>
    <row r="223" spans="12:12" x14ac:dyDescent="0.3">
      <c r="L223"/>
    </row>
    <row r="224" spans="12:12" x14ac:dyDescent="0.3">
      <c r="L224"/>
    </row>
    <row r="225" spans="12:12" x14ac:dyDescent="0.3">
      <c r="L225"/>
    </row>
    <row r="226" spans="12:12" x14ac:dyDescent="0.3">
      <c r="L226"/>
    </row>
    <row r="227" spans="12:12" x14ac:dyDescent="0.3">
      <c r="L227"/>
    </row>
    <row r="228" spans="12:12" x14ac:dyDescent="0.3">
      <c r="L228"/>
    </row>
    <row r="229" spans="12:12" x14ac:dyDescent="0.3">
      <c r="L229"/>
    </row>
    <row r="230" spans="12:12" x14ac:dyDescent="0.3">
      <c r="L230"/>
    </row>
    <row r="231" spans="12:12" x14ac:dyDescent="0.3">
      <c r="L231"/>
    </row>
    <row r="232" spans="12:12" x14ac:dyDescent="0.3">
      <c r="L232"/>
    </row>
    <row r="233" spans="12:12" x14ac:dyDescent="0.3">
      <c r="L233"/>
    </row>
    <row r="234" spans="12:12" x14ac:dyDescent="0.3">
      <c r="L234"/>
    </row>
    <row r="235" spans="12:12" x14ac:dyDescent="0.3">
      <c r="L235"/>
    </row>
    <row r="236" spans="12:12" x14ac:dyDescent="0.3">
      <c r="L236"/>
    </row>
    <row r="237" spans="12:12" x14ac:dyDescent="0.3">
      <c r="L237"/>
    </row>
    <row r="238" spans="12:12" x14ac:dyDescent="0.3">
      <c r="L238"/>
    </row>
    <row r="239" spans="12:12" x14ac:dyDescent="0.3">
      <c r="L239"/>
    </row>
    <row r="240" spans="12:12" x14ac:dyDescent="0.3">
      <c r="L240"/>
    </row>
    <row r="241" spans="12:12" x14ac:dyDescent="0.3">
      <c r="L241"/>
    </row>
    <row r="242" spans="12:12" x14ac:dyDescent="0.3">
      <c r="L242"/>
    </row>
    <row r="243" spans="12:12" x14ac:dyDescent="0.3">
      <c r="L243"/>
    </row>
    <row r="244" spans="12:12" x14ac:dyDescent="0.3">
      <c r="L244"/>
    </row>
    <row r="245" spans="12:12" x14ac:dyDescent="0.3">
      <c r="L245"/>
    </row>
    <row r="246" spans="12:12" x14ac:dyDescent="0.3">
      <c r="L246"/>
    </row>
    <row r="247" spans="12:12" x14ac:dyDescent="0.3">
      <c r="L247"/>
    </row>
    <row r="248" spans="12:12" x14ac:dyDescent="0.3">
      <c r="L248"/>
    </row>
    <row r="249" spans="12:12" x14ac:dyDescent="0.3">
      <c r="L249"/>
    </row>
    <row r="250" spans="12:12" x14ac:dyDescent="0.3">
      <c r="L250"/>
    </row>
    <row r="251" spans="12:12" x14ac:dyDescent="0.3">
      <c r="L251"/>
    </row>
    <row r="252" spans="12:12" x14ac:dyDescent="0.3">
      <c r="L252"/>
    </row>
    <row r="253" spans="12:12" x14ac:dyDescent="0.3">
      <c r="L253"/>
    </row>
    <row r="254" spans="12:12" x14ac:dyDescent="0.3">
      <c r="L254"/>
    </row>
    <row r="255" spans="12:12" x14ac:dyDescent="0.3">
      <c r="L255"/>
    </row>
    <row r="256" spans="12:12" x14ac:dyDescent="0.3">
      <c r="L256"/>
    </row>
    <row r="257" spans="12:12" x14ac:dyDescent="0.3">
      <c r="L257"/>
    </row>
    <row r="258" spans="12:12" x14ac:dyDescent="0.3">
      <c r="L258"/>
    </row>
    <row r="259" spans="12:12" x14ac:dyDescent="0.3">
      <c r="L259"/>
    </row>
    <row r="260" spans="12:12" x14ac:dyDescent="0.3">
      <c r="L260"/>
    </row>
    <row r="261" spans="12:12" x14ac:dyDescent="0.3">
      <c r="L261"/>
    </row>
    <row r="262" spans="12:12" x14ac:dyDescent="0.3">
      <c r="L262"/>
    </row>
    <row r="263" spans="12:12" x14ac:dyDescent="0.3">
      <c r="L263"/>
    </row>
    <row r="264" spans="12:12" x14ac:dyDescent="0.3">
      <c r="L264"/>
    </row>
    <row r="265" spans="12:12" x14ac:dyDescent="0.3">
      <c r="L265"/>
    </row>
    <row r="266" spans="12:12" x14ac:dyDescent="0.3">
      <c r="L266"/>
    </row>
    <row r="267" spans="12:12" x14ac:dyDescent="0.3">
      <c r="L267"/>
    </row>
    <row r="268" spans="12:12" x14ac:dyDescent="0.3">
      <c r="L268"/>
    </row>
    <row r="269" spans="12:12" x14ac:dyDescent="0.3">
      <c r="L269"/>
    </row>
    <row r="270" spans="12:12" x14ac:dyDescent="0.3">
      <c r="L270"/>
    </row>
    <row r="271" spans="12:12" x14ac:dyDescent="0.3">
      <c r="L271"/>
    </row>
    <row r="272" spans="12:12" x14ac:dyDescent="0.3">
      <c r="L272"/>
    </row>
    <row r="273" spans="12:12" x14ac:dyDescent="0.3">
      <c r="L273"/>
    </row>
    <row r="274" spans="12:12" x14ac:dyDescent="0.3">
      <c r="L274"/>
    </row>
    <row r="275" spans="12:12" x14ac:dyDescent="0.3">
      <c r="L275"/>
    </row>
    <row r="276" spans="12:12" x14ac:dyDescent="0.3">
      <c r="L276"/>
    </row>
    <row r="277" spans="12:12" x14ac:dyDescent="0.3">
      <c r="L277"/>
    </row>
    <row r="278" spans="12:12" x14ac:dyDescent="0.3">
      <c r="L278"/>
    </row>
    <row r="279" spans="12:12" x14ac:dyDescent="0.3">
      <c r="L279"/>
    </row>
    <row r="280" spans="12:12" x14ac:dyDescent="0.3">
      <c r="L280"/>
    </row>
    <row r="281" spans="12:12" x14ac:dyDescent="0.3">
      <c r="L281"/>
    </row>
    <row r="282" spans="12:12" x14ac:dyDescent="0.3">
      <c r="L282"/>
    </row>
    <row r="283" spans="12:12" x14ac:dyDescent="0.3">
      <c r="L283"/>
    </row>
    <row r="284" spans="12:12" x14ac:dyDescent="0.3">
      <c r="L284"/>
    </row>
    <row r="285" spans="12:12" x14ac:dyDescent="0.3">
      <c r="L285"/>
    </row>
    <row r="286" spans="12:12" x14ac:dyDescent="0.3">
      <c r="L286"/>
    </row>
    <row r="287" spans="12:12" x14ac:dyDescent="0.3">
      <c r="L287"/>
    </row>
    <row r="288" spans="12:12" x14ac:dyDescent="0.3">
      <c r="L288"/>
    </row>
    <row r="289" spans="12:12" x14ac:dyDescent="0.3">
      <c r="L289"/>
    </row>
    <row r="290" spans="12:12" x14ac:dyDescent="0.3">
      <c r="L290"/>
    </row>
    <row r="291" spans="12:12" x14ac:dyDescent="0.3">
      <c r="L291"/>
    </row>
    <row r="292" spans="12:12" x14ac:dyDescent="0.3">
      <c r="L292"/>
    </row>
    <row r="293" spans="12:12" x14ac:dyDescent="0.3">
      <c r="L293"/>
    </row>
    <row r="294" spans="12:12" x14ac:dyDescent="0.3">
      <c r="L294"/>
    </row>
    <row r="295" spans="12:12" x14ac:dyDescent="0.3">
      <c r="L295"/>
    </row>
    <row r="296" spans="12:12" x14ac:dyDescent="0.3">
      <c r="L296"/>
    </row>
    <row r="297" spans="12:12" x14ac:dyDescent="0.3">
      <c r="L297"/>
    </row>
    <row r="298" spans="12:12" x14ac:dyDescent="0.3">
      <c r="L298"/>
    </row>
    <row r="299" spans="12:12" x14ac:dyDescent="0.3">
      <c r="L299"/>
    </row>
    <row r="300" spans="12:12" x14ac:dyDescent="0.3">
      <c r="L300"/>
    </row>
    <row r="301" spans="12:12" x14ac:dyDescent="0.3">
      <c r="L301"/>
    </row>
    <row r="302" spans="12:12" x14ac:dyDescent="0.3">
      <c r="L302"/>
    </row>
    <row r="303" spans="12:12" x14ac:dyDescent="0.3">
      <c r="L303"/>
    </row>
    <row r="304" spans="12:12" x14ac:dyDescent="0.3">
      <c r="L304"/>
    </row>
    <row r="305" spans="12:12" x14ac:dyDescent="0.3">
      <c r="L305"/>
    </row>
    <row r="306" spans="12:12" x14ac:dyDescent="0.3">
      <c r="L306"/>
    </row>
    <row r="307" spans="12:12" x14ac:dyDescent="0.3">
      <c r="L307"/>
    </row>
    <row r="308" spans="12:12" x14ac:dyDescent="0.3">
      <c r="L308"/>
    </row>
    <row r="309" spans="12:12" x14ac:dyDescent="0.3">
      <c r="L309"/>
    </row>
    <row r="310" spans="12:12" x14ac:dyDescent="0.3">
      <c r="L310"/>
    </row>
    <row r="311" spans="12:12" x14ac:dyDescent="0.3">
      <c r="L311"/>
    </row>
    <row r="312" spans="12:12" x14ac:dyDescent="0.3">
      <c r="L312"/>
    </row>
    <row r="313" spans="12:12" x14ac:dyDescent="0.3">
      <c r="L313"/>
    </row>
    <row r="314" spans="12:12" x14ac:dyDescent="0.3">
      <c r="L314"/>
    </row>
    <row r="315" spans="12:12" x14ac:dyDescent="0.3">
      <c r="L315"/>
    </row>
    <row r="316" spans="12:12" x14ac:dyDescent="0.3">
      <c r="L316"/>
    </row>
    <row r="317" spans="12:12" x14ac:dyDescent="0.3">
      <c r="L317"/>
    </row>
    <row r="318" spans="12:12" x14ac:dyDescent="0.3">
      <c r="L318"/>
    </row>
    <row r="319" spans="12:12" x14ac:dyDescent="0.3">
      <c r="L319"/>
    </row>
    <row r="320" spans="12:12" x14ac:dyDescent="0.3">
      <c r="L320"/>
    </row>
    <row r="321" spans="12:12" x14ac:dyDescent="0.3">
      <c r="L321"/>
    </row>
    <row r="322" spans="12:12" x14ac:dyDescent="0.3">
      <c r="L322"/>
    </row>
    <row r="323" spans="12:12" x14ac:dyDescent="0.3">
      <c r="L323"/>
    </row>
    <row r="324" spans="12:12" x14ac:dyDescent="0.3">
      <c r="L324"/>
    </row>
    <row r="325" spans="12:12" x14ac:dyDescent="0.3">
      <c r="L325"/>
    </row>
    <row r="326" spans="12:12" x14ac:dyDescent="0.3">
      <c r="L326"/>
    </row>
    <row r="327" spans="12:12" x14ac:dyDescent="0.3">
      <c r="L327"/>
    </row>
    <row r="328" spans="12:12" x14ac:dyDescent="0.3">
      <c r="L328"/>
    </row>
    <row r="329" spans="12:12" x14ac:dyDescent="0.3">
      <c r="L329"/>
    </row>
    <row r="330" spans="12:12" x14ac:dyDescent="0.3">
      <c r="L330"/>
    </row>
    <row r="331" spans="12:12" x14ac:dyDescent="0.3">
      <c r="L331"/>
    </row>
    <row r="332" spans="12:12" x14ac:dyDescent="0.3">
      <c r="L332"/>
    </row>
  </sheetData>
  <mergeCells count="532">
    <mergeCell ref="BK109:BK114"/>
    <mergeCell ref="BL109:BL114"/>
    <mergeCell ref="BM109:BM114"/>
    <mergeCell ref="BN109:BN114"/>
    <mergeCell ref="BO109:BO114"/>
    <mergeCell ref="BK97:BK102"/>
    <mergeCell ref="BL97:BL102"/>
    <mergeCell ref="BM97:BM102"/>
    <mergeCell ref="BN97:BN102"/>
    <mergeCell ref="BO97:BO102"/>
    <mergeCell ref="BK103:BK108"/>
    <mergeCell ref="BL103:BL108"/>
    <mergeCell ref="BM103:BM108"/>
    <mergeCell ref="BN103:BN108"/>
    <mergeCell ref="BO103:BO108"/>
    <mergeCell ref="BK85:BK90"/>
    <mergeCell ref="BL85:BL90"/>
    <mergeCell ref="BM85:BM90"/>
    <mergeCell ref="BN85:BN90"/>
    <mergeCell ref="BO85:BO90"/>
    <mergeCell ref="BK91:BK96"/>
    <mergeCell ref="BL91:BL96"/>
    <mergeCell ref="BM91:BM96"/>
    <mergeCell ref="BN91:BN96"/>
    <mergeCell ref="BO91:BO96"/>
    <mergeCell ref="BK73:BK78"/>
    <mergeCell ref="BL73:BL78"/>
    <mergeCell ref="BM73:BM78"/>
    <mergeCell ref="BN73:BN78"/>
    <mergeCell ref="BO73:BO78"/>
    <mergeCell ref="BK79:BK84"/>
    <mergeCell ref="BL79:BL84"/>
    <mergeCell ref="BM79:BM84"/>
    <mergeCell ref="BN79:BN84"/>
    <mergeCell ref="BO79:BO84"/>
    <mergeCell ref="BK61:BK66"/>
    <mergeCell ref="BL61:BL66"/>
    <mergeCell ref="BM61:BM66"/>
    <mergeCell ref="BN61:BN66"/>
    <mergeCell ref="BO61:BO66"/>
    <mergeCell ref="BK67:BK72"/>
    <mergeCell ref="BL67:BL72"/>
    <mergeCell ref="BM67:BM72"/>
    <mergeCell ref="BN67:BN72"/>
    <mergeCell ref="BO67:BO72"/>
    <mergeCell ref="BK49:BK54"/>
    <mergeCell ref="BL49:BL54"/>
    <mergeCell ref="BM49:BM54"/>
    <mergeCell ref="BN49:BN54"/>
    <mergeCell ref="BO49:BO54"/>
    <mergeCell ref="BK55:BK60"/>
    <mergeCell ref="BL55:BL60"/>
    <mergeCell ref="BM55:BM60"/>
    <mergeCell ref="BN55:BN60"/>
    <mergeCell ref="BO55:BO60"/>
    <mergeCell ref="BK37:BK42"/>
    <mergeCell ref="BL37:BL42"/>
    <mergeCell ref="BM37:BM42"/>
    <mergeCell ref="BN37:BN42"/>
    <mergeCell ref="BO37:BO42"/>
    <mergeCell ref="BK43:BK48"/>
    <mergeCell ref="BL43:BL48"/>
    <mergeCell ref="BM43:BM48"/>
    <mergeCell ref="BN43:BN48"/>
    <mergeCell ref="BO43:BO48"/>
    <mergeCell ref="BK25:BK30"/>
    <mergeCell ref="BL25:BL30"/>
    <mergeCell ref="BM25:BM30"/>
    <mergeCell ref="BN25:BN30"/>
    <mergeCell ref="BO25:BO30"/>
    <mergeCell ref="BK31:BK36"/>
    <mergeCell ref="BL31:BL36"/>
    <mergeCell ref="BM31:BM36"/>
    <mergeCell ref="BN31:BN36"/>
    <mergeCell ref="BO31:BO36"/>
    <mergeCell ref="BK13:BK18"/>
    <mergeCell ref="BL13:BL18"/>
    <mergeCell ref="BM13:BM18"/>
    <mergeCell ref="BN13:BN18"/>
    <mergeCell ref="BO13:BO18"/>
    <mergeCell ref="BK19:BK24"/>
    <mergeCell ref="BL19:BL24"/>
    <mergeCell ref="BM19:BM24"/>
    <mergeCell ref="BN19:BN24"/>
    <mergeCell ref="BO19:BO24"/>
    <mergeCell ref="AS109:AS114"/>
    <mergeCell ref="X111:AC111"/>
    <mergeCell ref="AH109:AH114"/>
    <mergeCell ref="AO109:AO114"/>
    <mergeCell ref="AP109:AP114"/>
    <mergeCell ref="AQ109:AQ114"/>
    <mergeCell ref="AR109:AR114"/>
    <mergeCell ref="AQ103:AQ108"/>
    <mergeCell ref="AR103:AR108"/>
    <mergeCell ref="AS103:AS108"/>
    <mergeCell ref="X105:AC105"/>
    <mergeCell ref="AE109:AE114"/>
    <mergeCell ref="AF109:AF114"/>
    <mergeCell ref="AG109:AG114"/>
    <mergeCell ref="AF103:AF108"/>
    <mergeCell ref="AG103:AG108"/>
    <mergeCell ref="AH103:AH108"/>
    <mergeCell ref="AO103:AO108"/>
    <mergeCell ref="AP103:AP108"/>
    <mergeCell ref="J109:J114"/>
    <mergeCell ref="K109:K114"/>
    <mergeCell ref="L109:L114"/>
    <mergeCell ref="S109:S114"/>
    <mergeCell ref="T109:T114"/>
    <mergeCell ref="U109:U114"/>
    <mergeCell ref="V109:V114"/>
    <mergeCell ref="W109:W114"/>
    <mergeCell ref="AD109:AD114"/>
    <mergeCell ref="U103:U108"/>
    <mergeCell ref="V103:V108"/>
    <mergeCell ref="W103:W108"/>
    <mergeCell ref="AD103:AD108"/>
    <mergeCell ref="AE103:AE108"/>
    <mergeCell ref="J103:J108"/>
    <mergeCell ref="K103:K108"/>
    <mergeCell ref="L103:L108"/>
    <mergeCell ref="S103:S108"/>
    <mergeCell ref="T103:T108"/>
    <mergeCell ref="AP97:AP102"/>
    <mergeCell ref="AQ97:AQ102"/>
    <mergeCell ref="AR97:AR102"/>
    <mergeCell ref="AS97:AS102"/>
    <mergeCell ref="X99:AC99"/>
    <mergeCell ref="AS91:AS96"/>
    <mergeCell ref="X93:AC93"/>
    <mergeCell ref="J97:J102"/>
    <mergeCell ref="K97:K102"/>
    <mergeCell ref="L97:L102"/>
    <mergeCell ref="S97:S102"/>
    <mergeCell ref="T97:T102"/>
    <mergeCell ref="U97:U102"/>
    <mergeCell ref="V97:V102"/>
    <mergeCell ref="W97:W102"/>
    <mergeCell ref="AD97:AD102"/>
    <mergeCell ref="AE97:AE102"/>
    <mergeCell ref="AF97:AF102"/>
    <mergeCell ref="AG97:AG102"/>
    <mergeCell ref="AH97:AH102"/>
    <mergeCell ref="AO97:AO102"/>
    <mergeCell ref="AH91:AH96"/>
    <mergeCell ref="AO91:AO96"/>
    <mergeCell ref="AP91:AP96"/>
    <mergeCell ref="AQ91:AQ96"/>
    <mergeCell ref="AR91:AR96"/>
    <mergeCell ref="AQ85:AQ90"/>
    <mergeCell ref="AR85:AR90"/>
    <mergeCell ref="AS85:AS90"/>
    <mergeCell ref="X87:AC87"/>
    <mergeCell ref="J91:J96"/>
    <mergeCell ref="K91:K96"/>
    <mergeCell ref="L91:L96"/>
    <mergeCell ref="S91:S96"/>
    <mergeCell ref="T91:T96"/>
    <mergeCell ref="U91:U96"/>
    <mergeCell ref="V91:V96"/>
    <mergeCell ref="W91:W96"/>
    <mergeCell ref="AD91:AD96"/>
    <mergeCell ref="AE91:AE96"/>
    <mergeCell ref="AF91:AF96"/>
    <mergeCell ref="AG91:AG96"/>
    <mergeCell ref="AF85:AF90"/>
    <mergeCell ref="AG85:AG90"/>
    <mergeCell ref="AH85:AH90"/>
    <mergeCell ref="AO85:AO90"/>
    <mergeCell ref="AP85:AP90"/>
    <mergeCell ref="U85:U90"/>
    <mergeCell ref="V85:V90"/>
    <mergeCell ref="W85:W90"/>
    <mergeCell ref="AD85:AD90"/>
    <mergeCell ref="AE85:AE90"/>
    <mergeCell ref="J85:J90"/>
    <mergeCell ref="K85:K90"/>
    <mergeCell ref="L85:L90"/>
    <mergeCell ref="S85:S90"/>
    <mergeCell ref="T85:T90"/>
    <mergeCell ref="AP79:AP84"/>
    <mergeCell ref="AQ79:AQ84"/>
    <mergeCell ref="AR79:AR84"/>
    <mergeCell ref="AS79:AS84"/>
    <mergeCell ref="X81:AC81"/>
    <mergeCell ref="AS73:AS78"/>
    <mergeCell ref="X75:AC75"/>
    <mergeCell ref="J79:J84"/>
    <mergeCell ref="K79:K84"/>
    <mergeCell ref="L79:L84"/>
    <mergeCell ref="S79:S84"/>
    <mergeCell ref="T79:T84"/>
    <mergeCell ref="U79:U84"/>
    <mergeCell ref="V79:V84"/>
    <mergeCell ref="W79:W84"/>
    <mergeCell ref="AD79:AD84"/>
    <mergeCell ref="AE79:AE84"/>
    <mergeCell ref="AF79:AF84"/>
    <mergeCell ref="AG79:AG84"/>
    <mergeCell ref="AH79:AH84"/>
    <mergeCell ref="AO79:AO84"/>
    <mergeCell ref="AH73:AH78"/>
    <mergeCell ref="AO73:AO78"/>
    <mergeCell ref="AP73:AP78"/>
    <mergeCell ref="AQ73:AQ78"/>
    <mergeCell ref="AR73:AR78"/>
    <mergeCell ref="AQ67:AQ72"/>
    <mergeCell ref="AR67:AR72"/>
    <mergeCell ref="AS67:AS72"/>
    <mergeCell ref="X69:AC69"/>
    <mergeCell ref="J73:J78"/>
    <mergeCell ref="K73:K78"/>
    <mergeCell ref="L73:L78"/>
    <mergeCell ref="S73:S78"/>
    <mergeCell ref="T73:T78"/>
    <mergeCell ref="U73:U78"/>
    <mergeCell ref="V73:V78"/>
    <mergeCell ref="W73:W78"/>
    <mergeCell ref="AD73:AD78"/>
    <mergeCell ref="AE73:AE78"/>
    <mergeCell ref="AF73:AF78"/>
    <mergeCell ref="AG73:AG78"/>
    <mergeCell ref="AF67:AF72"/>
    <mergeCell ref="AG67:AG72"/>
    <mergeCell ref="AH67:AH72"/>
    <mergeCell ref="AO67:AO72"/>
    <mergeCell ref="AP67:AP72"/>
    <mergeCell ref="U67:U72"/>
    <mergeCell ref="V67:V72"/>
    <mergeCell ref="W67:W72"/>
    <mergeCell ref="AD67:AD72"/>
    <mergeCell ref="AE67:AE72"/>
    <mergeCell ref="J67:J72"/>
    <mergeCell ref="K67:K72"/>
    <mergeCell ref="L67:L72"/>
    <mergeCell ref="S67:S72"/>
    <mergeCell ref="T67:T72"/>
    <mergeCell ref="AP61:AP66"/>
    <mergeCell ref="AQ61:AQ66"/>
    <mergeCell ref="AR61:AR66"/>
    <mergeCell ref="AS61:AS66"/>
    <mergeCell ref="X63:AC63"/>
    <mergeCell ref="AS55:AS60"/>
    <mergeCell ref="X57:AC57"/>
    <mergeCell ref="J61:J66"/>
    <mergeCell ref="K61:K66"/>
    <mergeCell ref="L61:L66"/>
    <mergeCell ref="S61:S66"/>
    <mergeCell ref="T61:T66"/>
    <mergeCell ref="U61:U66"/>
    <mergeCell ref="V61:V66"/>
    <mergeCell ref="W61:W66"/>
    <mergeCell ref="AD61:AD66"/>
    <mergeCell ref="AE61:AE66"/>
    <mergeCell ref="AF61:AF66"/>
    <mergeCell ref="AG61:AG66"/>
    <mergeCell ref="AH61:AH66"/>
    <mergeCell ref="AO61:AO66"/>
    <mergeCell ref="AH55:AH60"/>
    <mergeCell ref="AO55:AO60"/>
    <mergeCell ref="AP55:AP60"/>
    <mergeCell ref="AQ55:AQ60"/>
    <mergeCell ref="AR55:AR60"/>
    <mergeCell ref="AQ49:AQ54"/>
    <mergeCell ref="AR49:AR54"/>
    <mergeCell ref="AS49:AS54"/>
    <mergeCell ref="X51:AC51"/>
    <mergeCell ref="J55:J60"/>
    <mergeCell ref="K55:K60"/>
    <mergeCell ref="L55:L60"/>
    <mergeCell ref="S55:S60"/>
    <mergeCell ref="T55:T60"/>
    <mergeCell ref="U55:U60"/>
    <mergeCell ref="V55:V60"/>
    <mergeCell ref="W55:W60"/>
    <mergeCell ref="AD55:AD60"/>
    <mergeCell ref="AE55:AE60"/>
    <mergeCell ref="AF55:AF60"/>
    <mergeCell ref="AG55:AG60"/>
    <mergeCell ref="AF49:AF54"/>
    <mergeCell ref="AG49:AG54"/>
    <mergeCell ref="AH49:AH54"/>
    <mergeCell ref="AO49:AO54"/>
    <mergeCell ref="AP49:AP54"/>
    <mergeCell ref="U49:U54"/>
    <mergeCell ref="V49:V54"/>
    <mergeCell ref="W49:W54"/>
    <mergeCell ref="AD49:AD54"/>
    <mergeCell ref="AE49:AE54"/>
    <mergeCell ref="J49:J54"/>
    <mergeCell ref="K49:K54"/>
    <mergeCell ref="L49:L54"/>
    <mergeCell ref="S49:S54"/>
    <mergeCell ref="T49:T54"/>
    <mergeCell ref="AP43:AP48"/>
    <mergeCell ref="AQ43:AQ48"/>
    <mergeCell ref="AR43:AR48"/>
    <mergeCell ref="AS43:AS48"/>
    <mergeCell ref="X45:AC45"/>
    <mergeCell ref="AS37:AS42"/>
    <mergeCell ref="X39:AC39"/>
    <mergeCell ref="J43:J48"/>
    <mergeCell ref="K43:K48"/>
    <mergeCell ref="L43:L48"/>
    <mergeCell ref="S43:S48"/>
    <mergeCell ref="T43:T48"/>
    <mergeCell ref="U43:U48"/>
    <mergeCell ref="V43:V48"/>
    <mergeCell ref="W43:W48"/>
    <mergeCell ref="AD43:AD48"/>
    <mergeCell ref="AE43:AE48"/>
    <mergeCell ref="AF43:AF48"/>
    <mergeCell ref="AG43:AG48"/>
    <mergeCell ref="AH43:AH48"/>
    <mergeCell ref="AO43:AO48"/>
    <mergeCell ref="AH37:AH42"/>
    <mergeCell ref="AO37:AO42"/>
    <mergeCell ref="AP37:AP42"/>
    <mergeCell ref="AQ37:AQ42"/>
    <mergeCell ref="AR37:AR42"/>
    <mergeCell ref="AQ31:AQ36"/>
    <mergeCell ref="AR31:AR36"/>
    <mergeCell ref="AS31:AS36"/>
    <mergeCell ref="X33:AC33"/>
    <mergeCell ref="J37:J42"/>
    <mergeCell ref="K37:K42"/>
    <mergeCell ref="L37:L42"/>
    <mergeCell ref="S37:S42"/>
    <mergeCell ref="T37:T42"/>
    <mergeCell ref="U37:U42"/>
    <mergeCell ref="V37:V42"/>
    <mergeCell ref="W37:W42"/>
    <mergeCell ref="AD37:AD42"/>
    <mergeCell ref="AE37:AE42"/>
    <mergeCell ref="AF37:AF42"/>
    <mergeCell ref="AG37:AG42"/>
    <mergeCell ref="AF31:AF36"/>
    <mergeCell ref="AG31:AG36"/>
    <mergeCell ref="AH31:AH36"/>
    <mergeCell ref="AO31:AO36"/>
    <mergeCell ref="AP31:AP36"/>
    <mergeCell ref="U31:U36"/>
    <mergeCell ref="V31:V36"/>
    <mergeCell ref="W31:W36"/>
    <mergeCell ref="AD31:AD36"/>
    <mergeCell ref="AE31:AE36"/>
    <mergeCell ref="J31:J36"/>
    <mergeCell ref="K31:K36"/>
    <mergeCell ref="L31:L36"/>
    <mergeCell ref="S31:S36"/>
    <mergeCell ref="T31:T36"/>
    <mergeCell ref="AP25:AP30"/>
    <mergeCell ref="AQ25:AQ30"/>
    <mergeCell ref="AR25:AR30"/>
    <mergeCell ref="AS25:AS30"/>
    <mergeCell ref="X27:AC27"/>
    <mergeCell ref="AS19:AS24"/>
    <mergeCell ref="X21:AC21"/>
    <mergeCell ref="J25:J30"/>
    <mergeCell ref="K25:K30"/>
    <mergeCell ref="L25:L30"/>
    <mergeCell ref="S25:S30"/>
    <mergeCell ref="T25:T30"/>
    <mergeCell ref="U25:U30"/>
    <mergeCell ref="V25:V30"/>
    <mergeCell ref="W25:W30"/>
    <mergeCell ref="AD25:AD30"/>
    <mergeCell ref="AE25:AE30"/>
    <mergeCell ref="AF25:AF30"/>
    <mergeCell ref="AG25:AG30"/>
    <mergeCell ref="AH25:AH30"/>
    <mergeCell ref="AO25:AO30"/>
    <mergeCell ref="AH19:AH24"/>
    <mergeCell ref="AO19:AO24"/>
    <mergeCell ref="AP19:AP24"/>
    <mergeCell ref="AQ19:AQ24"/>
    <mergeCell ref="AR19:AR24"/>
    <mergeCell ref="AQ13:AQ18"/>
    <mergeCell ref="AR13:AR18"/>
    <mergeCell ref="AS13:AS18"/>
    <mergeCell ref="X15:AC15"/>
    <mergeCell ref="J19:J24"/>
    <mergeCell ref="K19:K24"/>
    <mergeCell ref="L19:L24"/>
    <mergeCell ref="S19:S24"/>
    <mergeCell ref="T19:T24"/>
    <mergeCell ref="U19:U24"/>
    <mergeCell ref="V19:V24"/>
    <mergeCell ref="W19:W24"/>
    <mergeCell ref="AD19:AD24"/>
    <mergeCell ref="AE19:AE24"/>
    <mergeCell ref="AF19:AF24"/>
    <mergeCell ref="AG19:AG24"/>
    <mergeCell ref="AF13:AF18"/>
    <mergeCell ref="AG13:AG18"/>
    <mergeCell ref="AH13:AH18"/>
    <mergeCell ref="AO13:AO18"/>
    <mergeCell ref="AP13:AP18"/>
    <mergeCell ref="U13:U18"/>
    <mergeCell ref="V13:V18"/>
    <mergeCell ref="W13:W18"/>
    <mergeCell ref="AD13:AD18"/>
    <mergeCell ref="AE13:AE18"/>
    <mergeCell ref="J13:J18"/>
    <mergeCell ref="K13:K18"/>
    <mergeCell ref="L13:L18"/>
    <mergeCell ref="S13:S18"/>
    <mergeCell ref="T13:T18"/>
    <mergeCell ref="V7:V12"/>
    <mergeCell ref="S7:S12"/>
    <mergeCell ref="W7:W12"/>
    <mergeCell ref="J7:J12"/>
    <mergeCell ref="K7:K12"/>
    <mergeCell ref="L7:L12"/>
    <mergeCell ref="T7:T12"/>
    <mergeCell ref="U7:U12"/>
    <mergeCell ref="X4:AH5"/>
    <mergeCell ref="AD7:AD12"/>
    <mergeCell ref="AE7:AE12"/>
    <mergeCell ref="AF7:AF12"/>
    <mergeCell ref="AG7:AG12"/>
    <mergeCell ref="AH7:AH12"/>
    <mergeCell ref="X9:AC9"/>
    <mergeCell ref="A1:L2"/>
    <mergeCell ref="A3:L3"/>
    <mergeCell ref="M4:W5"/>
    <mergeCell ref="B4:B5"/>
    <mergeCell ref="A4:A6"/>
    <mergeCell ref="C4:L5"/>
    <mergeCell ref="BE4:BO5"/>
    <mergeCell ref="BK7:BK12"/>
    <mergeCell ref="BL7:BL12"/>
    <mergeCell ref="BM7:BM12"/>
    <mergeCell ref="BN7:BN12"/>
    <mergeCell ref="BO7:BO12"/>
    <mergeCell ref="AT4:BD5"/>
    <mergeCell ref="AZ7:AZ12"/>
    <mergeCell ref="BA7:BA12"/>
    <mergeCell ref="BB7:BB12"/>
    <mergeCell ref="BC7:BC12"/>
    <mergeCell ref="BD7:BD12"/>
    <mergeCell ref="AI4:AS5"/>
    <mergeCell ref="AO7:AO12"/>
    <mergeCell ref="AP7:AP12"/>
    <mergeCell ref="AQ7:AQ12"/>
    <mergeCell ref="AR7:AR12"/>
    <mergeCell ref="AS7:AS12"/>
    <mergeCell ref="AZ13:AZ18"/>
    <mergeCell ref="BA13:BA18"/>
    <mergeCell ref="BB13:BB18"/>
    <mergeCell ref="BC13:BC18"/>
    <mergeCell ref="BD13:BD18"/>
    <mergeCell ref="AZ19:AZ24"/>
    <mergeCell ref="BA19:BA24"/>
    <mergeCell ref="BB19:BB24"/>
    <mergeCell ref="BC19:BC24"/>
    <mergeCell ref="BD19:BD24"/>
    <mergeCell ref="AZ25:AZ30"/>
    <mergeCell ref="BA25:BA30"/>
    <mergeCell ref="BB25:BB30"/>
    <mergeCell ref="BC25:BC30"/>
    <mergeCell ref="BD25:BD30"/>
    <mergeCell ref="AZ31:AZ36"/>
    <mergeCell ref="BA31:BA36"/>
    <mergeCell ref="BB31:BB36"/>
    <mergeCell ref="BC31:BC36"/>
    <mergeCell ref="BD31:BD36"/>
    <mergeCell ref="AZ37:AZ42"/>
    <mergeCell ref="BA37:BA42"/>
    <mergeCell ref="BB37:BB42"/>
    <mergeCell ref="BC37:BC42"/>
    <mergeCell ref="BD37:BD42"/>
    <mergeCell ref="AZ43:AZ48"/>
    <mergeCell ref="BA43:BA48"/>
    <mergeCell ref="BB43:BB48"/>
    <mergeCell ref="BC43:BC48"/>
    <mergeCell ref="BD43:BD48"/>
    <mergeCell ref="AZ49:AZ54"/>
    <mergeCell ref="BA49:BA54"/>
    <mergeCell ref="BB49:BB54"/>
    <mergeCell ref="BC49:BC54"/>
    <mergeCell ref="BD49:BD54"/>
    <mergeCell ref="AZ55:AZ60"/>
    <mergeCell ref="BA55:BA60"/>
    <mergeCell ref="BB55:BB60"/>
    <mergeCell ref="BC55:BC60"/>
    <mergeCell ref="BD55:BD60"/>
    <mergeCell ref="AZ61:AZ66"/>
    <mergeCell ref="BA61:BA66"/>
    <mergeCell ref="BB61:BB66"/>
    <mergeCell ref="BC61:BC66"/>
    <mergeCell ref="BD61:BD66"/>
    <mergeCell ref="AZ67:AZ72"/>
    <mergeCell ref="BA67:BA72"/>
    <mergeCell ref="BB67:BB72"/>
    <mergeCell ref="BC67:BC72"/>
    <mergeCell ref="BD67:BD72"/>
    <mergeCell ref="AZ73:AZ78"/>
    <mergeCell ref="BA73:BA78"/>
    <mergeCell ref="BB73:BB78"/>
    <mergeCell ref="BC73:BC78"/>
    <mergeCell ref="BD73:BD78"/>
    <mergeCell ref="AZ79:AZ84"/>
    <mergeCell ref="BA79:BA84"/>
    <mergeCell ref="BB79:BB84"/>
    <mergeCell ref="BC79:BC84"/>
    <mergeCell ref="BD79:BD84"/>
    <mergeCell ref="AZ85:AZ90"/>
    <mergeCell ref="BA85:BA90"/>
    <mergeCell ref="BB85:BB90"/>
    <mergeCell ref="BC85:BC90"/>
    <mergeCell ref="BD85:BD90"/>
    <mergeCell ref="AZ91:AZ96"/>
    <mergeCell ref="BA91:BA96"/>
    <mergeCell ref="BB91:BB96"/>
    <mergeCell ref="BC91:BC96"/>
    <mergeCell ref="BD91:BD96"/>
    <mergeCell ref="AZ109:AZ114"/>
    <mergeCell ref="BA109:BA114"/>
    <mergeCell ref="BB109:BB114"/>
    <mergeCell ref="BC109:BC114"/>
    <mergeCell ref="BD109:BD114"/>
    <mergeCell ref="AZ97:AZ102"/>
    <mergeCell ref="BA97:BA102"/>
    <mergeCell ref="BB97:BB102"/>
    <mergeCell ref="BC97:BC102"/>
    <mergeCell ref="BD97:BD102"/>
    <mergeCell ref="AZ103:AZ108"/>
    <mergeCell ref="BA103:BA108"/>
    <mergeCell ref="BB103:BB108"/>
    <mergeCell ref="BC103:BC108"/>
    <mergeCell ref="BD103:BD108"/>
  </mergeCells>
  <phoneticPr fontId="14" type="noConversion"/>
  <conditionalFormatting sqref="L1:L6 L333:L1048576">
    <cfRule type="containsText" dxfId="229" priority="3865" operator="containsText" text="Dropped Out">
      <formula>NOT(ISERROR(SEARCH("Dropped Out",L1)))</formula>
    </cfRule>
    <cfRule type="containsText" dxfId="228" priority="3866" operator="containsText" text="Drop Out">
      <formula>NOT(ISERROR(SEARCH("Drop Out",L1)))</formula>
    </cfRule>
  </conditionalFormatting>
  <conditionalFormatting sqref="W7:W12 AH7:AH12 AS7:AS12">
    <cfRule type="containsText" dxfId="227" priority="3863" operator="containsText" text="Dropped OUt">
      <formula>NOT(ISERROR(SEARCH("Dropped OUt",W7)))</formula>
    </cfRule>
  </conditionalFormatting>
  <conditionalFormatting sqref="AH4:AH12 AS4:AS12 W1:W12 W115:W1048576">
    <cfRule type="containsText" dxfId="226" priority="3861" operator="containsText" text="Probation">
      <formula>NOT(ISERROR(SEARCH("Probation",W1)))</formula>
    </cfRule>
    <cfRule type="containsText" dxfId="225" priority="3862" operator="containsText" text="Promoted">
      <formula>NOT(ISERROR(SEARCH("Promoted",W1)))</formula>
    </cfRule>
  </conditionalFormatting>
  <conditionalFormatting sqref="K7:K12">
    <cfRule type="colorScale" priority="819">
      <colorScale>
        <cfvo type="min"/>
        <cfvo type="max"/>
        <color theme="0"/>
        <color theme="0"/>
      </colorScale>
    </cfRule>
    <cfRule type="colorScale" priority="820">
      <colorScale>
        <cfvo type="min"/>
        <cfvo type="max"/>
        <color theme="0"/>
        <color rgb="FFFFEF9C"/>
      </colorScale>
    </cfRule>
  </conditionalFormatting>
  <conditionalFormatting sqref="L7:L12">
    <cfRule type="containsText" dxfId="224" priority="817" operator="containsText" text="Dropped Out">
      <formula>NOT(ISERROR(SEARCH("Dropped Out",L7)))</formula>
    </cfRule>
    <cfRule type="containsText" dxfId="223" priority="818" operator="containsText" text="Drop Out">
      <formula>NOT(ISERROR(SEARCH("Drop Out",L7)))</formula>
    </cfRule>
  </conditionalFormatting>
  <conditionalFormatting sqref="BD7:BD12">
    <cfRule type="containsText" dxfId="222" priority="580" operator="containsText" text="Dropped OUt">
      <formula>NOT(ISERROR(SEARCH("Dropped OUt",BD7)))</formula>
    </cfRule>
  </conditionalFormatting>
  <conditionalFormatting sqref="BD4:BD12">
    <cfRule type="containsText" dxfId="221" priority="578" operator="containsText" text="Probation">
      <formula>NOT(ISERROR(SEARCH("Probation",BD4)))</formula>
    </cfRule>
    <cfRule type="containsText" dxfId="220" priority="579" operator="containsText" text="Promoted">
      <formula>NOT(ISERROR(SEARCH("Promoted",BD4)))</formula>
    </cfRule>
  </conditionalFormatting>
  <conditionalFormatting sqref="BO7:BO12">
    <cfRule type="containsText" dxfId="219" priority="577" operator="containsText" text="Dropped OUt">
      <formula>NOT(ISERROR(SEARCH("Dropped OUt",BO7)))</formula>
    </cfRule>
  </conditionalFormatting>
  <conditionalFormatting sqref="BO4:BO12">
    <cfRule type="containsText" dxfId="218" priority="575" operator="containsText" text="Probation">
      <formula>NOT(ISERROR(SEARCH("Probation",BO4)))</formula>
    </cfRule>
    <cfRule type="containsText" dxfId="217" priority="576" operator="containsText" text="Promoted">
      <formula>NOT(ISERROR(SEARCH("Promoted",BO4)))</formula>
    </cfRule>
  </conditionalFormatting>
  <conditionalFormatting sqref="W13:W18 AH13:AH18 AS13:AS18">
    <cfRule type="containsText" dxfId="216" priority="241" operator="containsText" text="Dropped OUt">
      <formula>NOT(ISERROR(SEARCH("Dropped OUt",W13)))</formula>
    </cfRule>
  </conditionalFormatting>
  <conditionalFormatting sqref="AH13:AH18 AS13:AS18 W13:W18">
    <cfRule type="containsText" dxfId="215" priority="239" operator="containsText" text="Probation">
      <formula>NOT(ISERROR(SEARCH("Probation",W13)))</formula>
    </cfRule>
    <cfRule type="containsText" dxfId="214" priority="240" operator="containsText" text="Promoted">
      <formula>NOT(ISERROR(SEARCH("Promoted",W13)))</formula>
    </cfRule>
  </conditionalFormatting>
  <conditionalFormatting sqref="K13:K18">
    <cfRule type="colorScale" priority="237">
      <colorScale>
        <cfvo type="min"/>
        <cfvo type="max"/>
        <color theme="0"/>
        <color theme="0"/>
      </colorScale>
    </cfRule>
    <cfRule type="colorScale" priority="238">
      <colorScale>
        <cfvo type="min"/>
        <cfvo type="max"/>
        <color theme="0"/>
        <color rgb="FFFFEF9C"/>
      </colorScale>
    </cfRule>
  </conditionalFormatting>
  <conditionalFormatting sqref="L13:L18">
    <cfRule type="containsText" dxfId="213" priority="235" operator="containsText" text="Dropped Out">
      <formula>NOT(ISERROR(SEARCH("Dropped Out",L13)))</formula>
    </cfRule>
    <cfRule type="containsText" dxfId="212" priority="236" operator="containsText" text="Drop Out">
      <formula>NOT(ISERROR(SEARCH("Drop Out",L13)))</formula>
    </cfRule>
  </conditionalFormatting>
  <conditionalFormatting sqref="W19:W24 AH19:AH24 AS19:AS24">
    <cfRule type="containsText" dxfId="211" priority="234" operator="containsText" text="Dropped OUt">
      <formula>NOT(ISERROR(SEARCH("Dropped OUt",W19)))</formula>
    </cfRule>
  </conditionalFormatting>
  <conditionalFormatting sqref="AH19:AH24 AS19:AS24 W19:W24">
    <cfRule type="containsText" dxfId="210" priority="232" operator="containsText" text="Probation">
      <formula>NOT(ISERROR(SEARCH("Probation",W19)))</formula>
    </cfRule>
    <cfRule type="containsText" dxfId="209" priority="233" operator="containsText" text="Promoted">
      <formula>NOT(ISERROR(SEARCH("Promoted",W19)))</formula>
    </cfRule>
  </conditionalFormatting>
  <conditionalFormatting sqref="K19:K24">
    <cfRule type="colorScale" priority="230">
      <colorScale>
        <cfvo type="min"/>
        <cfvo type="max"/>
        <color theme="0"/>
        <color theme="0"/>
      </colorScale>
    </cfRule>
    <cfRule type="colorScale" priority="231">
      <colorScale>
        <cfvo type="min"/>
        <cfvo type="max"/>
        <color theme="0"/>
        <color rgb="FFFFEF9C"/>
      </colorScale>
    </cfRule>
  </conditionalFormatting>
  <conditionalFormatting sqref="L19:L24">
    <cfRule type="containsText" dxfId="208" priority="228" operator="containsText" text="Dropped Out">
      <formula>NOT(ISERROR(SEARCH("Dropped Out",L19)))</formula>
    </cfRule>
    <cfRule type="containsText" dxfId="207" priority="229" operator="containsText" text="Drop Out">
      <formula>NOT(ISERROR(SEARCH("Drop Out",L19)))</formula>
    </cfRule>
  </conditionalFormatting>
  <conditionalFormatting sqref="W25:W30 AH25:AH30 AS25:AS30">
    <cfRule type="containsText" dxfId="206" priority="227" operator="containsText" text="Dropped OUt">
      <formula>NOT(ISERROR(SEARCH("Dropped OUt",W25)))</formula>
    </cfRule>
  </conditionalFormatting>
  <conditionalFormatting sqref="AH25:AH30 AS25:AS30 W25:W30">
    <cfRule type="containsText" dxfId="205" priority="225" operator="containsText" text="Probation">
      <formula>NOT(ISERROR(SEARCH("Probation",W25)))</formula>
    </cfRule>
    <cfRule type="containsText" dxfId="204" priority="226" operator="containsText" text="Promoted">
      <formula>NOT(ISERROR(SEARCH("Promoted",W25)))</formula>
    </cfRule>
  </conditionalFormatting>
  <conditionalFormatting sqref="K25:K30">
    <cfRule type="colorScale" priority="223">
      <colorScale>
        <cfvo type="min"/>
        <cfvo type="max"/>
        <color theme="0"/>
        <color theme="0"/>
      </colorScale>
    </cfRule>
    <cfRule type="colorScale" priority="224">
      <colorScale>
        <cfvo type="min"/>
        <cfvo type="max"/>
        <color theme="0"/>
        <color rgb="FFFFEF9C"/>
      </colorScale>
    </cfRule>
  </conditionalFormatting>
  <conditionalFormatting sqref="L25:L30">
    <cfRule type="containsText" dxfId="203" priority="221" operator="containsText" text="Dropped Out">
      <formula>NOT(ISERROR(SEARCH("Dropped Out",L25)))</formula>
    </cfRule>
    <cfRule type="containsText" dxfId="202" priority="222" operator="containsText" text="Drop Out">
      <formula>NOT(ISERROR(SEARCH("Drop Out",L25)))</formula>
    </cfRule>
  </conditionalFormatting>
  <conditionalFormatting sqref="W31:W36 AH31:AH36 AS31:AS36">
    <cfRule type="containsText" dxfId="201" priority="220" operator="containsText" text="Dropped OUt">
      <formula>NOT(ISERROR(SEARCH("Dropped OUt",W31)))</formula>
    </cfRule>
  </conditionalFormatting>
  <conditionalFormatting sqref="AH31:AH36 AS31:AS36 W31:W36">
    <cfRule type="containsText" dxfId="200" priority="218" operator="containsText" text="Probation">
      <formula>NOT(ISERROR(SEARCH("Probation",W31)))</formula>
    </cfRule>
    <cfRule type="containsText" dxfId="199" priority="219" operator="containsText" text="Promoted">
      <formula>NOT(ISERROR(SEARCH("Promoted",W31)))</formula>
    </cfRule>
  </conditionalFormatting>
  <conditionalFormatting sqref="K31:K36">
    <cfRule type="colorScale" priority="216">
      <colorScale>
        <cfvo type="min"/>
        <cfvo type="max"/>
        <color theme="0"/>
        <color theme="0"/>
      </colorScale>
    </cfRule>
    <cfRule type="colorScale" priority="217">
      <colorScale>
        <cfvo type="min"/>
        <cfvo type="max"/>
        <color theme="0"/>
        <color rgb="FFFFEF9C"/>
      </colorScale>
    </cfRule>
  </conditionalFormatting>
  <conditionalFormatting sqref="L31:L36">
    <cfRule type="containsText" dxfId="198" priority="214" operator="containsText" text="Dropped Out">
      <formula>NOT(ISERROR(SEARCH("Dropped Out",L31)))</formula>
    </cfRule>
    <cfRule type="containsText" dxfId="197" priority="215" operator="containsText" text="Drop Out">
      <formula>NOT(ISERROR(SEARCH("Drop Out",L31)))</formula>
    </cfRule>
  </conditionalFormatting>
  <conditionalFormatting sqref="W37:W42 AH37:AH42 AS37:AS42">
    <cfRule type="containsText" dxfId="196" priority="213" operator="containsText" text="Dropped OUt">
      <formula>NOT(ISERROR(SEARCH("Dropped OUt",W37)))</formula>
    </cfRule>
  </conditionalFormatting>
  <conditionalFormatting sqref="AH37:AH42 AS37:AS42 W37:W42">
    <cfRule type="containsText" dxfId="195" priority="211" operator="containsText" text="Probation">
      <formula>NOT(ISERROR(SEARCH("Probation",W37)))</formula>
    </cfRule>
    <cfRule type="containsText" dxfId="194" priority="212" operator="containsText" text="Promoted">
      <formula>NOT(ISERROR(SEARCH("Promoted",W37)))</formula>
    </cfRule>
  </conditionalFormatting>
  <conditionalFormatting sqref="K37:K42">
    <cfRule type="colorScale" priority="209">
      <colorScale>
        <cfvo type="min"/>
        <cfvo type="max"/>
        <color theme="0"/>
        <color theme="0"/>
      </colorScale>
    </cfRule>
    <cfRule type="colorScale" priority="210">
      <colorScale>
        <cfvo type="min"/>
        <cfvo type="max"/>
        <color theme="0"/>
        <color rgb="FFFFEF9C"/>
      </colorScale>
    </cfRule>
  </conditionalFormatting>
  <conditionalFormatting sqref="L37:L42">
    <cfRule type="containsText" dxfId="193" priority="207" operator="containsText" text="Dropped Out">
      <formula>NOT(ISERROR(SEARCH("Dropped Out",L37)))</formula>
    </cfRule>
    <cfRule type="containsText" dxfId="192" priority="208" operator="containsText" text="Drop Out">
      <formula>NOT(ISERROR(SEARCH("Drop Out",L37)))</formula>
    </cfRule>
  </conditionalFormatting>
  <conditionalFormatting sqref="W43:W48 AH43:AH48 AS43:AS48">
    <cfRule type="containsText" dxfId="191" priority="206" operator="containsText" text="Dropped OUt">
      <formula>NOT(ISERROR(SEARCH("Dropped OUt",W43)))</formula>
    </cfRule>
  </conditionalFormatting>
  <conditionalFormatting sqref="AH43:AH48 AS43:AS48 W43:W48">
    <cfRule type="containsText" dxfId="190" priority="204" operator="containsText" text="Probation">
      <formula>NOT(ISERROR(SEARCH("Probation",W43)))</formula>
    </cfRule>
    <cfRule type="containsText" dxfId="189" priority="205" operator="containsText" text="Promoted">
      <formula>NOT(ISERROR(SEARCH("Promoted",W43)))</formula>
    </cfRule>
  </conditionalFormatting>
  <conditionalFormatting sqref="K43:K48">
    <cfRule type="colorScale" priority="202">
      <colorScale>
        <cfvo type="min"/>
        <cfvo type="max"/>
        <color theme="0"/>
        <color theme="0"/>
      </colorScale>
    </cfRule>
    <cfRule type="colorScale" priority="203">
      <colorScale>
        <cfvo type="min"/>
        <cfvo type="max"/>
        <color theme="0"/>
        <color rgb="FFFFEF9C"/>
      </colorScale>
    </cfRule>
  </conditionalFormatting>
  <conditionalFormatting sqref="L43:L48">
    <cfRule type="containsText" dxfId="188" priority="200" operator="containsText" text="Dropped Out">
      <formula>NOT(ISERROR(SEARCH("Dropped Out",L43)))</formula>
    </cfRule>
    <cfRule type="containsText" dxfId="187" priority="201" operator="containsText" text="Drop Out">
      <formula>NOT(ISERROR(SEARCH("Drop Out",L43)))</formula>
    </cfRule>
  </conditionalFormatting>
  <conditionalFormatting sqref="W49:W54 AH49:AH54 AS49:AS54">
    <cfRule type="containsText" dxfId="186" priority="199" operator="containsText" text="Dropped OUt">
      <formula>NOT(ISERROR(SEARCH("Dropped OUt",W49)))</formula>
    </cfRule>
  </conditionalFormatting>
  <conditionalFormatting sqref="AH49:AH54 AS49:AS54 W49:W54">
    <cfRule type="containsText" dxfId="185" priority="197" operator="containsText" text="Probation">
      <formula>NOT(ISERROR(SEARCH("Probation",W49)))</formula>
    </cfRule>
    <cfRule type="containsText" dxfId="184" priority="198" operator="containsText" text="Promoted">
      <formula>NOT(ISERROR(SEARCH("Promoted",W49)))</formula>
    </cfRule>
  </conditionalFormatting>
  <conditionalFormatting sqref="K49:K54">
    <cfRule type="colorScale" priority="195">
      <colorScale>
        <cfvo type="min"/>
        <cfvo type="max"/>
        <color theme="0"/>
        <color theme="0"/>
      </colorScale>
    </cfRule>
    <cfRule type="colorScale" priority="196">
      <colorScale>
        <cfvo type="min"/>
        <cfvo type="max"/>
        <color theme="0"/>
        <color rgb="FFFFEF9C"/>
      </colorScale>
    </cfRule>
  </conditionalFormatting>
  <conditionalFormatting sqref="L49:L54">
    <cfRule type="containsText" dxfId="183" priority="193" operator="containsText" text="Dropped Out">
      <formula>NOT(ISERROR(SEARCH("Dropped Out",L49)))</formula>
    </cfRule>
    <cfRule type="containsText" dxfId="182" priority="194" operator="containsText" text="Drop Out">
      <formula>NOT(ISERROR(SEARCH("Drop Out",L49)))</formula>
    </cfRule>
  </conditionalFormatting>
  <conditionalFormatting sqref="W55:W60 AH55:AH60 AS55:AS60">
    <cfRule type="containsText" dxfId="181" priority="192" operator="containsText" text="Dropped OUt">
      <formula>NOT(ISERROR(SEARCH("Dropped OUt",W55)))</formula>
    </cfRule>
  </conditionalFormatting>
  <conditionalFormatting sqref="AH55:AH60 AS55:AS60 W55:W60">
    <cfRule type="containsText" dxfId="180" priority="190" operator="containsText" text="Probation">
      <formula>NOT(ISERROR(SEARCH("Probation",W55)))</formula>
    </cfRule>
    <cfRule type="containsText" dxfId="179" priority="191" operator="containsText" text="Promoted">
      <formula>NOT(ISERROR(SEARCH("Promoted",W55)))</formula>
    </cfRule>
  </conditionalFormatting>
  <conditionalFormatting sqref="K55:K60">
    <cfRule type="colorScale" priority="188">
      <colorScale>
        <cfvo type="min"/>
        <cfvo type="max"/>
        <color theme="0"/>
        <color theme="0"/>
      </colorScale>
    </cfRule>
    <cfRule type="colorScale" priority="189">
      <colorScale>
        <cfvo type="min"/>
        <cfvo type="max"/>
        <color theme="0"/>
        <color rgb="FFFFEF9C"/>
      </colorScale>
    </cfRule>
  </conditionalFormatting>
  <conditionalFormatting sqref="L55:L60">
    <cfRule type="containsText" dxfId="178" priority="186" operator="containsText" text="Dropped Out">
      <formula>NOT(ISERROR(SEARCH("Dropped Out",L55)))</formula>
    </cfRule>
    <cfRule type="containsText" dxfId="177" priority="187" operator="containsText" text="Drop Out">
      <formula>NOT(ISERROR(SEARCH("Drop Out",L55)))</formula>
    </cfRule>
  </conditionalFormatting>
  <conditionalFormatting sqref="W61:W66 AH61:AH66 AS61:AS66">
    <cfRule type="containsText" dxfId="176" priority="185" operator="containsText" text="Dropped OUt">
      <formula>NOT(ISERROR(SEARCH("Dropped OUt",W61)))</formula>
    </cfRule>
  </conditionalFormatting>
  <conditionalFormatting sqref="AH61:AH66 AS61:AS66 W61:W66">
    <cfRule type="containsText" dxfId="175" priority="183" operator="containsText" text="Probation">
      <formula>NOT(ISERROR(SEARCH("Probation",W61)))</formula>
    </cfRule>
    <cfRule type="containsText" dxfId="174" priority="184" operator="containsText" text="Promoted">
      <formula>NOT(ISERROR(SEARCH("Promoted",W61)))</formula>
    </cfRule>
  </conditionalFormatting>
  <conditionalFormatting sqref="K61:K66">
    <cfRule type="colorScale" priority="181">
      <colorScale>
        <cfvo type="min"/>
        <cfvo type="max"/>
        <color theme="0"/>
        <color theme="0"/>
      </colorScale>
    </cfRule>
    <cfRule type="colorScale" priority="182">
      <colorScale>
        <cfvo type="min"/>
        <cfvo type="max"/>
        <color theme="0"/>
        <color rgb="FFFFEF9C"/>
      </colorScale>
    </cfRule>
  </conditionalFormatting>
  <conditionalFormatting sqref="L61:L66">
    <cfRule type="containsText" dxfId="173" priority="179" operator="containsText" text="Dropped Out">
      <formula>NOT(ISERROR(SEARCH("Dropped Out",L61)))</formula>
    </cfRule>
    <cfRule type="containsText" dxfId="172" priority="180" operator="containsText" text="Drop Out">
      <formula>NOT(ISERROR(SEARCH("Drop Out",L61)))</formula>
    </cfRule>
  </conditionalFormatting>
  <conditionalFormatting sqref="W67:W72 AH67:AH72 AS67:AS72">
    <cfRule type="containsText" dxfId="171" priority="178" operator="containsText" text="Dropped OUt">
      <formula>NOT(ISERROR(SEARCH("Dropped OUt",W67)))</formula>
    </cfRule>
  </conditionalFormatting>
  <conditionalFormatting sqref="AH67:AH72 AS67:AS72 W67:W72">
    <cfRule type="containsText" dxfId="170" priority="176" operator="containsText" text="Probation">
      <formula>NOT(ISERROR(SEARCH("Probation",W67)))</formula>
    </cfRule>
    <cfRule type="containsText" dxfId="169" priority="177" operator="containsText" text="Promoted">
      <formula>NOT(ISERROR(SEARCH("Promoted",W67)))</formula>
    </cfRule>
  </conditionalFormatting>
  <conditionalFormatting sqref="K67:K72">
    <cfRule type="colorScale" priority="174">
      <colorScale>
        <cfvo type="min"/>
        <cfvo type="max"/>
        <color theme="0"/>
        <color theme="0"/>
      </colorScale>
    </cfRule>
    <cfRule type="colorScale" priority="175">
      <colorScale>
        <cfvo type="min"/>
        <cfvo type="max"/>
        <color theme="0"/>
        <color rgb="FFFFEF9C"/>
      </colorScale>
    </cfRule>
  </conditionalFormatting>
  <conditionalFormatting sqref="L67:L72">
    <cfRule type="containsText" dxfId="168" priority="172" operator="containsText" text="Dropped Out">
      <formula>NOT(ISERROR(SEARCH("Dropped Out",L67)))</formula>
    </cfRule>
    <cfRule type="containsText" dxfId="167" priority="173" operator="containsText" text="Drop Out">
      <formula>NOT(ISERROR(SEARCH("Drop Out",L67)))</formula>
    </cfRule>
  </conditionalFormatting>
  <conditionalFormatting sqref="W73:W78 AH73:AH78 AS73:AS78">
    <cfRule type="containsText" dxfId="166" priority="171" operator="containsText" text="Dropped OUt">
      <formula>NOT(ISERROR(SEARCH("Dropped OUt",W73)))</formula>
    </cfRule>
  </conditionalFormatting>
  <conditionalFormatting sqref="AH73:AH78 AS73:AS78 W73:W78">
    <cfRule type="containsText" dxfId="165" priority="169" operator="containsText" text="Probation">
      <formula>NOT(ISERROR(SEARCH("Probation",W73)))</formula>
    </cfRule>
    <cfRule type="containsText" dxfId="164" priority="170" operator="containsText" text="Promoted">
      <formula>NOT(ISERROR(SEARCH("Promoted",W73)))</formula>
    </cfRule>
  </conditionalFormatting>
  <conditionalFormatting sqref="K73:K78">
    <cfRule type="colorScale" priority="167">
      <colorScale>
        <cfvo type="min"/>
        <cfvo type="max"/>
        <color theme="0"/>
        <color theme="0"/>
      </colorScale>
    </cfRule>
    <cfRule type="colorScale" priority="168">
      <colorScale>
        <cfvo type="min"/>
        <cfvo type="max"/>
        <color theme="0"/>
        <color rgb="FFFFEF9C"/>
      </colorScale>
    </cfRule>
  </conditionalFormatting>
  <conditionalFormatting sqref="L73:L78">
    <cfRule type="containsText" dxfId="163" priority="165" operator="containsText" text="Dropped Out">
      <formula>NOT(ISERROR(SEARCH("Dropped Out",L73)))</formula>
    </cfRule>
    <cfRule type="containsText" dxfId="162" priority="166" operator="containsText" text="Drop Out">
      <formula>NOT(ISERROR(SEARCH("Drop Out",L73)))</formula>
    </cfRule>
  </conditionalFormatting>
  <conditionalFormatting sqref="W79:W84 AH79:AH84 AS79:AS84">
    <cfRule type="containsText" dxfId="161" priority="164" operator="containsText" text="Dropped OUt">
      <formula>NOT(ISERROR(SEARCH("Dropped OUt",W79)))</formula>
    </cfRule>
  </conditionalFormatting>
  <conditionalFormatting sqref="AH79:AH84 AS79:AS84 W79:W84">
    <cfRule type="containsText" dxfId="160" priority="162" operator="containsText" text="Probation">
      <formula>NOT(ISERROR(SEARCH("Probation",W79)))</formula>
    </cfRule>
    <cfRule type="containsText" dxfId="159" priority="163" operator="containsText" text="Promoted">
      <formula>NOT(ISERROR(SEARCH("Promoted",W79)))</formula>
    </cfRule>
  </conditionalFormatting>
  <conditionalFormatting sqref="K79:K84">
    <cfRule type="colorScale" priority="160">
      <colorScale>
        <cfvo type="min"/>
        <cfvo type="max"/>
        <color theme="0"/>
        <color theme="0"/>
      </colorScale>
    </cfRule>
    <cfRule type="colorScale" priority="161">
      <colorScale>
        <cfvo type="min"/>
        <cfvo type="max"/>
        <color theme="0"/>
        <color rgb="FFFFEF9C"/>
      </colorScale>
    </cfRule>
  </conditionalFormatting>
  <conditionalFormatting sqref="L79:L84">
    <cfRule type="containsText" dxfId="158" priority="158" operator="containsText" text="Dropped Out">
      <formula>NOT(ISERROR(SEARCH("Dropped Out",L79)))</formula>
    </cfRule>
    <cfRule type="containsText" dxfId="157" priority="159" operator="containsText" text="Drop Out">
      <formula>NOT(ISERROR(SEARCH("Drop Out",L79)))</formula>
    </cfRule>
  </conditionalFormatting>
  <conditionalFormatting sqref="W85:W90 AH85:AH90 AS85:AS90">
    <cfRule type="containsText" dxfId="156" priority="157" operator="containsText" text="Dropped OUt">
      <formula>NOT(ISERROR(SEARCH("Dropped OUt",W85)))</formula>
    </cfRule>
  </conditionalFormatting>
  <conditionalFormatting sqref="AH85:AH90 AS85:AS90 W85:W90">
    <cfRule type="containsText" dxfId="155" priority="155" operator="containsText" text="Probation">
      <formula>NOT(ISERROR(SEARCH("Probation",W85)))</formula>
    </cfRule>
    <cfRule type="containsText" dxfId="154" priority="156" operator="containsText" text="Promoted">
      <formula>NOT(ISERROR(SEARCH("Promoted",W85)))</formula>
    </cfRule>
  </conditionalFormatting>
  <conditionalFormatting sqref="K85:K90">
    <cfRule type="colorScale" priority="153">
      <colorScale>
        <cfvo type="min"/>
        <cfvo type="max"/>
        <color theme="0"/>
        <color theme="0"/>
      </colorScale>
    </cfRule>
    <cfRule type="colorScale" priority="154">
      <colorScale>
        <cfvo type="min"/>
        <cfvo type="max"/>
        <color theme="0"/>
        <color rgb="FFFFEF9C"/>
      </colorScale>
    </cfRule>
  </conditionalFormatting>
  <conditionalFormatting sqref="L85:L90">
    <cfRule type="containsText" dxfId="153" priority="151" operator="containsText" text="Dropped Out">
      <formula>NOT(ISERROR(SEARCH("Dropped Out",L85)))</formula>
    </cfRule>
    <cfRule type="containsText" dxfId="152" priority="152" operator="containsText" text="Drop Out">
      <formula>NOT(ISERROR(SEARCH("Drop Out",L85)))</formula>
    </cfRule>
  </conditionalFormatting>
  <conditionalFormatting sqref="W91:W96 AH91:AH96 AS91:AS96">
    <cfRule type="containsText" dxfId="151" priority="150" operator="containsText" text="Dropped OUt">
      <formula>NOT(ISERROR(SEARCH("Dropped OUt",W91)))</formula>
    </cfRule>
  </conditionalFormatting>
  <conditionalFormatting sqref="AH91:AH96 AS91:AS96 W91:W96">
    <cfRule type="containsText" dxfId="150" priority="148" operator="containsText" text="Probation">
      <formula>NOT(ISERROR(SEARCH("Probation",W91)))</formula>
    </cfRule>
    <cfRule type="containsText" dxfId="149" priority="149" operator="containsText" text="Promoted">
      <formula>NOT(ISERROR(SEARCH("Promoted",W91)))</formula>
    </cfRule>
  </conditionalFormatting>
  <conditionalFormatting sqref="K91:K96">
    <cfRule type="colorScale" priority="146">
      <colorScale>
        <cfvo type="min"/>
        <cfvo type="max"/>
        <color theme="0"/>
        <color theme="0"/>
      </colorScale>
    </cfRule>
    <cfRule type="colorScale" priority="147">
      <colorScale>
        <cfvo type="min"/>
        <cfvo type="max"/>
        <color theme="0"/>
        <color rgb="FFFFEF9C"/>
      </colorScale>
    </cfRule>
  </conditionalFormatting>
  <conditionalFormatting sqref="L91:L96">
    <cfRule type="containsText" dxfId="148" priority="144" operator="containsText" text="Dropped Out">
      <formula>NOT(ISERROR(SEARCH("Dropped Out",L91)))</formula>
    </cfRule>
    <cfRule type="containsText" dxfId="147" priority="145" operator="containsText" text="Drop Out">
      <formula>NOT(ISERROR(SEARCH("Drop Out",L91)))</formula>
    </cfRule>
  </conditionalFormatting>
  <conditionalFormatting sqref="W97:W102 AH97:AH102 AS97:AS102">
    <cfRule type="containsText" dxfId="146" priority="143" operator="containsText" text="Dropped OUt">
      <formula>NOT(ISERROR(SEARCH("Dropped OUt",W97)))</formula>
    </cfRule>
  </conditionalFormatting>
  <conditionalFormatting sqref="AH97:AH102 AS97:AS102 W97:W102">
    <cfRule type="containsText" dxfId="145" priority="141" operator="containsText" text="Probation">
      <formula>NOT(ISERROR(SEARCH("Probation",W97)))</formula>
    </cfRule>
    <cfRule type="containsText" dxfId="144" priority="142" operator="containsText" text="Promoted">
      <formula>NOT(ISERROR(SEARCH("Promoted",W97)))</formula>
    </cfRule>
  </conditionalFormatting>
  <conditionalFormatting sqref="K97:K102">
    <cfRule type="colorScale" priority="139">
      <colorScale>
        <cfvo type="min"/>
        <cfvo type="max"/>
        <color theme="0"/>
        <color theme="0"/>
      </colorScale>
    </cfRule>
    <cfRule type="colorScale" priority="140">
      <colorScale>
        <cfvo type="min"/>
        <cfvo type="max"/>
        <color theme="0"/>
        <color rgb="FFFFEF9C"/>
      </colorScale>
    </cfRule>
  </conditionalFormatting>
  <conditionalFormatting sqref="L97:L102">
    <cfRule type="containsText" dxfId="143" priority="137" operator="containsText" text="Dropped Out">
      <formula>NOT(ISERROR(SEARCH("Dropped Out",L97)))</formula>
    </cfRule>
    <cfRule type="containsText" dxfId="142" priority="138" operator="containsText" text="Drop Out">
      <formula>NOT(ISERROR(SEARCH("Drop Out",L97)))</formula>
    </cfRule>
  </conditionalFormatting>
  <conditionalFormatting sqref="W103:W108 AH103:AH108 AS103:AS108">
    <cfRule type="containsText" dxfId="141" priority="136" operator="containsText" text="Dropped OUt">
      <formula>NOT(ISERROR(SEARCH("Dropped OUt",W103)))</formula>
    </cfRule>
  </conditionalFormatting>
  <conditionalFormatting sqref="AH103:AH108 AS103:AS108 W103:W108">
    <cfRule type="containsText" dxfId="140" priority="134" operator="containsText" text="Probation">
      <formula>NOT(ISERROR(SEARCH("Probation",W103)))</formula>
    </cfRule>
    <cfRule type="containsText" dxfId="139" priority="135" operator="containsText" text="Promoted">
      <formula>NOT(ISERROR(SEARCH("Promoted",W103)))</formula>
    </cfRule>
  </conditionalFormatting>
  <conditionalFormatting sqref="K103:K108">
    <cfRule type="colorScale" priority="132">
      <colorScale>
        <cfvo type="min"/>
        <cfvo type="max"/>
        <color theme="0"/>
        <color theme="0"/>
      </colorScale>
    </cfRule>
    <cfRule type="colorScale" priority="133">
      <colorScale>
        <cfvo type="min"/>
        <cfvo type="max"/>
        <color theme="0"/>
        <color rgb="FFFFEF9C"/>
      </colorScale>
    </cfRule>
  </conditionalFormatting>
  <conditionalFormatting sqref="L103:L108">
    <cfRule type="containsText" dxfId="138" priority="130" operator="containsText" text="Dropped Out">
      <formula>NOT(ISERROR(SEARCH("Dropped Out",L103)))</formula>
    </cfRule>
    <cfRule type="containsText" dxfId="137" priority="131" operator="containsText" text="Drop Out">
      <formula>NOT(ISERROR(SEARCH("Drop Out",L103)))</formula>
    </cfRule>
  </conditionalFormatting>
  <conditionalFormatting sqref="W109:W114 AH109:AH114 AS109:AS114">
    <cfRule type="containsText" dxfId="136" priority="129" operator="containsText" text="Dropped OUt">
      <formula>NOT(ISERROR(SEARCH("Dropped OUt",W109)))</formula>
    </cfRule>
  </conditionalFormatting>
  <conditionalFormatting sqref="AH109:AH114 AS109:AS114 W109:W114">
    <cfRule type="containsText" dxfId="135" priority="127" operator="containsText" text="Probation">
      <formula>NOT(ISERROR(SEARCH("Probation",W109)))</formula>
    </cfRule>
    <cfRule type="containsText" dxfId="134" priority="128" operator="containsText" text="Promoted">
      <formula>NOT(ISERROR(SEARCH("Promoted",W109)))</formula>
    </cfRule>
  </conditionalFormatting>
  <conditionalFormatting sqref="K109:K114">
    <cfRule type="colorScale" priority="125">
      <colorScale>
        <cfvo type="min"/>
        <cfvo type="max"/>
        <color theme="0"/>
        <color theme="0"/>
      </colorScale>
    </cfRule>
    <cfRule type="colorScale" priority="126">
      <colorScale>
        <cfvo type="min"/>
        <cfvo type="max"/>
        <color theme="0"/>
        <color rgb="FFFFEF9C"/>
      </colorScale>
    </cfRule>
  </conditionalFormatting>
  <conditionalFormatting sqref="L109:L114">
    <cfRule type="containsText" dxfId="133" priority="123" operator="containsText" text="Dropped Out">
      <formula>NOT(ISERROR(SEARCH("Dropped Out",L109)))</formula>
    </cfRule>
    <cfRule type="containsText" dxfId="132" priority="124" operator="containsText" text="Drop Out">
      <formula>NOT(ISERROR(SEARCH("Drop Out",L109)))</formula>
    </cfRule>
  </conditionalFormatting>
  <conditionalFormatting sqref="BD13:BD18">
    <cfRule type="containsText" dxfId="131" priority="108" operator="containsText" text="Dropped OUt">
      <formula>NOT(ISERROR(SEARCH("Dropped OUt",BD13)))</formula>
    </cfRule>
  </conditionalFormatting>
  <conditionalFormatting sqref="BD13:BD18">
    <cfRule type="containsText" dxfId="130" priority="106" operator="containsText" text="Probation">
      <formula>NOT(ISERROR(SEARCH("Probation",BD13)))</formula>
    </cfRule>
    <cfRule type="containsText" dxfId="129" priority="107" operator="containsText" text="Promoted">
      <formula>NOT(ISERROR(SEARCH("Promoted",BD13)))</formula>
    </cfRule>
  </conditionalFormatting>
  <conditionalFormatting sqref="BD19:BD24">
    <cfRule type="containsText" dxfId="128" priority="105" operator="containsText" text="Dropped OUt">
      <formula>NOT(ISERROR(SEARCH("Dropped OUt",BD19)))</formula>
    </cfRule>
  </conditionalFormatting>
  <conditionalFormatting sqref="BD19:BD24">
    <cfRule type="containsText" dxfId="127" priority="103" operator="containsText" text="Probation">
      <formula>NOT(ISERROR(SEARCH("Probation",BD19)))</formula>
    </cfRule>
    <cfRule type="containsText" dxfId="126" priority="104" operator="containsText" text="Promoted">
      <formula>NOT(ISERROR(SEARCH("Promoted",BD19)))</formula>
    </cfRule>
  </conditionalFormatting>
  <conditionalFormatting sqref="BD25:BD30">
    <cfRule type="containsText" dxfId="125" priority="102" operator="containsText" text="Dropped OUt">
      <formula>NOT(ISERROR(SEARCH("Dropped OUt",BD25)))</formula>
    </cfRule>
  </conditionalFormatting>
  <conditionalFormatting sqref="BD25:BD30">
    <cfRule type="containsText" dxfId="124" priority="100" operator="containsText" text="Probation">
      <formula>NOT(ISERROR(SEARCH("Probation",BD25)))</formula>
    </cfRule>
    <cfRule type="containsText" dxfId="123" priority="101" operator="containsText" text="Promoted">
      <formula>NOT(ISERROR(SEARCH("Promoted",BD25)))</formula>
    </cfRule>
  </conditionalFormatting>
  <conditionalFormatting sqref="BD31:BD36">
    <cfRule type="containsText" dxfId="122" priority="99" operator="containsText" text="Dropped OUt">
      <formula>NOT(ISERROR(SEARCH("Dropped OUt",BD31)))</formula>
    </cfRule>
  </conditionalFormatting>
  <conditionalFormatting sqref="BD31:BD36">
    <cfRule type="containsText" dxfId="121" priority="97" operator="containsText" text="Probation">
      <formula>NOT(ISERROR(SEARCH("Probation",BD31)))</formula>
    </cfRule>
    <cfRule type="containsText" dxfId="120" priority="98" operator="containsText" text="Promoted">
      <formula>NOT(ISERROR(SEARCH("Promoted",BD31)))</formula>
    </cfRule>
  </conditionalFormatting>
  <conditionalFormatting sqref="BD37:BD42">
    <cfRule type="containsText" dxfId="119" priority="96" operator="containsText" text="Dropped OUt">
      <formula>NOT(ISERROR(SEARCH("Dropped OUt",BD37)))</formula>
    </cfRule>
  </conditionalFormatting>
  <conditionalFormatting sqref="BD37:BD42">
    <cfRule type="containsText" dxfId="118" priority="94" operator="containsText" text="Probation">
      <formula>NOT(ISERROR(SEARCH("Probation",BD37)))</formula>
    </cfRule>
    <cfRule type="containsText" dxfId="117" priority="95" operator="containsText" text="Promoted">
      <formula>NOT(ISERROR(SEARCH("Promoted",BD37)))</formula>
    </cfRule>
  </conditionalFormatting>
  <conditionalFormatting sqref="BD43:BD48">
    <cfRule type="containsText" dxfId="116" priority="93" operator="containsText" text="Dropped OUt">
      <formula>NOT(ISERROR(SEARCH("Dropped OUt",BD43)))</formula>
    </cfRule>
  </conditionalFormatting>
  <conditionalFormatting sqref="BD43:BD48">
    <cfRule type="containsText" dxfId="115" priority="91" operator="containsText" text="Probation">
      <formula>NOT(ISERROR(SEARCH("Probation",BD43)))</formula>
    </cfRule>
    <cfRule type="containsText" dxfId="114" priority="92" operator="containsText" text="Promoted">
      <formula>NOT(ISERROR(SEARCH("Promoted",BD43)))</formula>
    </cfRule>
  </conditionalFormatting>
  <conditionalFormatting sqref="BD49:BD54">
    <cfRule type="containsText" dxfId="113" priority="90" operator="containsText" text="Dropped OUt">
      <formula>NOT(ISERROR(SEARCH("Dropped OUt",BD49)))</formula>
    </cfRule>
  </conditionalFormatting>
  <conditionalFormatting sqref="BD49:BD54">
    <cfRule type="containsText" dxfId="112" priority="88" operator="containsText" text="Probation">
      <formula>NOT(ISERROR(SEARCH("Probation",BD49)))</formula>
    </cfRule>
    <cfRule type="containsText" dxfId="111" priority="89" operator="containsText" text="Promoted">
      <formula>NOT(ISERROR(SEARCH("Promoted",BD49)))</formula>
    </cfRule>
  </conditionalFormatting>
  <conditionalFormatting sqref="BD55:BD60">
    <cfRule type="containsText" dxfId="110" priority="87" operator="containsText" text="Dropped OUt">
      <formula>NOT(ISERROR(SEARCH("Dropped OUt",BD55)))</formula>
    </cfRule>
  </conditionalFormatting>
  <conditionalFormatting sqref="BD55:BD60">
    <cfRule type="containsText" dxfId="109" priority="85" operator="containsText" text="Probation">
      <formula>NOT(ISERROR(SEARCH("Probation",BD55)))</formula>
    </cfRule>
    <cfRule type="containsText" dxfId="108" priority="86" operator="containsText" text="Promoted">
      <formula>NOT(ISERROR(SEARCH("Promoted",BD55)))</formula>
    </cfRule>
  </conditionalFormatting>
  <conditionalFormatting sqref="BD61:BD66">
    <cfRule type="containsText" dxfId="107" priority="84" operator="containsText" text="Dropped OUt">
      <formula>NOT(ISERROR(SEARCH("Dropped OUt",BD61)))</formula>
    </cfRule>
  </conditionalFormatting>
  <conditionalFormatting sqref="BD61:BD66">
    <cfRule type="containsText" dxfId="106" priority="82" operator="containsText" text="Probation">
      <formula>NOT(ISERROR(SEARCH("Probation",BD61)))</formula>
    </cfRule>
    <cfRule type="containsText" dxfId="105" priority="83" operator="containsText" text="Promoted">
      <formula>NOT(ISERROR(SEARCH("Promoted",BD61)))</formula>
    </cfRule>
  </conditionalFormatting>
  <conditionalFormatting sqref="BD67:BD72">
    <cfRule type="containsText" dxfId="104" priority="81" operator="containsText" text="Dropped OUt">
      <formula>NOT(ISERROR(SEARCH("Dropped OUt",BD67)))</formula>
    </cfRule>
  </conditionalFormatting>
  <conditionalFormatting sqref="BD67:BD72">
    <cfRule type="containsText" dxfId="103" priority="79" operator="containsText" text="Probation">
      <formula>NOT(ISERROR(SEARCH("Probation",BD67)))</formula>
    </cfRule>
    <cfRule type="containsText" dxfId="102" priority="80" operator="containsText" text="Promoted">
      <formula>NOT(ISERROR(SEARCH("Promoted",BD67)))</formula>
    </cfRule>
  </conditionalFormatting>
  <conditionalFormatting sqref="BD73:BD78">
    <cfRule type="containsText" dxfId="101" priority="78" operator="containsText" text="Dropped OUt">
      <formula>NOT(ISERROR(SEARCH("Dropped OUt",BD73)))</formula>
    </cfRule>
  </conditionalFormatting>
  <conditionalFormatting sqref="BD73:BD78">
    <cfRule type="containsText" dxfId="100" priority="76" operator="containsText" text="Probation">
      <formula>NOT(ISERROR(SEARCH("Probation",BD73)))</formula>
    </cfRule>
    <cfRule type="containsText" dxfId="99" priority="77" operator="containsText" text="Promoted">
      <formula>NOT(ISERROR(SEARCH("Promoted",BD73)))</formula>
    </cfRule>
  </conditionalFormatting>
  <conditionalFormatting sqref="BD79:BD84">
    <cfRule type="containsText" dxfId="98" priority="75" operator="containsText" text="Dropped OUt">
      <formula>NOT(ISERROR(SEARCH("Dropped OUt",BD79)))</formula>
    </cfRule>
  </conditionalFormatting>
  <conditionalFormatting sqref="BD79:BD84">
    <cfRule type="containsText" dxfId="97" priority="73" operator="containsText" text="Probation">
      <formula>NOT(ISERROR(SEARCH("Probation",BD79)))</formula>
    </cfRule>
    <cfRule type="containsText" dxfId="96" priority="74" operator="containsText" text="Promoted">
      <formula>NOT(ISERROR(SEARCH("Promoted",BD79)))</formula>
    </cfRule>
  </conditionalFormatting>
  <conditionalFormatting sqref="BD85:BD90">
    <cfRule type="containsText" dxfId="95" priority="72" operator="containsText" text="Dropped OUt">
      <formula>NOT(ISERROR(SEARCH("Dropped OUt",BD85)))</formula>
    </cfRule>
  </conditionalFormatting>
  <conditionalFormatting sqref="BD85:BD90">
    <cfRule type="containsText" dxfId="94" priority="70" operator="containsText" text="Probation">
      <formula>NOT(ISERROR(SEARCH("Probation",BD85)))</formula>
    </cfRule>
    <cfRule type="containsText" dxfId="93" priority="71" operator="containsText" text="Promoted">
      <formula>NOT(ISERROR(SEARCH("Promoted",BD85)))</formula>
    </cfRule>
  </conditionalFormatting>
  <conditionalFormatting sqref="BD91:BD96">
    <cfRule type="containsText" dxfId="92" priority="69" operator="containsText" text="Dropped OUt">
      <formula>NOT(ISERROR(SEARCH("Dropped OUt",BD91)))</formula>
    </cfRule>
  </conditionalFormatting>
  <conditionalFormatting sqref="BD91:BD96">
    <cfRule type="containsText" dxfId="91" priority="67" operator="containsText" text="Probation">
      <formula>NOT(ISERROR(SEARCH("Probation",BD91)))</formula>
    </cfRule>
    <cfRule type="containsText" dxfId="90" priority="68" operator="containsText" text="Promoted">
      <formula>NOT(ISERROR(SEARCH("Promoted",BD91)))</formula>
    </cfRule>
  </conditionalFormatting>
  <conditionalFormatting sqref="BD97:BD102">
    <cfRule type="containsText" dxfId="89" priority="66" operator="containsText" text="Dropped OUt">
      <formula>NOT(ISERROR(SEARCH("Dropped OUt",BD97)))</formula>
    </cfRule>
  </conditionalFormatting>
  <conditionalFormatting sqref="BD97:BD102">
    <cfRule type="containsText" dxfId="88" priority="64" operator="containsText" text="Probation">
      <formula>NOT(ISERROR(SEARCH("Probation",BD97)))</formula>
    </cfRule>
    <cfRule type="containsText" dxfId="87" priority="65" operator="containsText" text="Promoted">
      <formula>NOT(ISERROR(SEARCH("Promoted",BD97)))</formula>
    </cfRule>
  </conditionalFormatting>
  <conditionalFormatting sqref="BD103:BD108">
    <cfRule type="containsText" dxfId="86" priority="63" operator="containsText" text="Dropped OUt">
      <formula>NOT(ISERROR(SEARCH("Dropped OUt",BD103)))</formula>
    </cfRule>
  </conditionalFormatting>
  <conditionalFormatting sqref="BD103:BD108">
    <cfRule type="containsText" dxfId="85" priority="61" operator="containsText" text="Probation">
      <formula>NOT(ISERROR(SEARCH("Probation",BD103)))</formula>
    </cfRule>
    <cfRule type="containsText" dxfId="84" priority="62" operator="containsText" text="Promoted">
      <formula>NOT(ISERROR(SEARCH("Promoted",BD103)))</formula>
    </cfRule>
  </conditionalFormatting>
  <conditionalFormatting sqref="BD109:BD114">
    <cfRule type="containsText" dxfId="83" priority="60" operator="containsText" text="Dropped OUt">
      <formula>NOT(ISERROR(SEARCH("Dropped OUt",BD109)))</formula>
    </cfRule>
  </conditionalFormatting>
  <conditionalFormatting sqref="BD109:BD114">
    <cfRule type="containsText" dxfId="82" priority="58" operator="containsText" text="Probation">
      <formula>NOT(ISERROR(SEARCH("Probation",BD109)))</formula>
    </cfRule>
    <cfRule type="containsText" dxfId="81" priority="59" operator="containsText" text="Promoted">
      <formula>NOT(ISERROR(SEARCH("Promoted",BD109)))</formula>
    </cfRule>
  </conditionalFormatting>
  <conditionalFormatting sqref="BO13:BO18">
    <cfRule type="containsText" dxfId="80" priority="51" operator="containsText" text="Dropped OUt">
      <formula>NOT(ISERROR(SEARCH("Dropped OUt",BO13)))</formula>
    </cfRule>
  </conditionalFormatting>
  <conditionalFormatting sqref="BO13:BO18">
    <cfRule type="containsText" dxfId="79" priority="49" operator="containsText" text="Probation">
      <formula>NOT(ISERROR(SEARCH("Probation",BO13)))</formula>
    </cfRule>
    <cfRule type="containsText" dxfId="78" priority="50" operator="containsText" text="Promoted">
      <formula>NOT(ISERROR(SEARCH("Promoted",BO13)))</formula>
    </cfRule>
  </conditionalFormatting>
  <conditionalFormatting sqref="BO19:BO24">
    <cfRule type="containsText" dxfId="77" priority="48" operator="containsText" text="Dropped OUt">
      <formula>NOT(ISERROR(SEARCH("Dropped OUt",BO19)))</formula>
    </cfRule>
  </conditionalFormatting>
  <conditionalFormatting sqref="BO19:BO24">
    <cfRule type="containsText" dxfId="76" priority="46" operator="containsText" text="Probation">
      <formula>NOT(ISERROR(SEARCH("Probation",BO19)))</formula>
    </cfRule>
    <cfRule type="containsText" dxfId="75" priority="47" operator="containsText" text="Promoted">
      <formula>NOT(ISERROR(SEARCH("Promoted",BO19)))</formula>
    </cfRule>
  </conditionalFormatting>
  <conditionalFormatting sqref="BO25:BO30">
    <cfRule type="containsText" dxfId="74" priority="45" operator="containsText" text="Dropped OUt">
      <formula>NOT(ISERROR(SEARCH("Dropped OUt",BO25)))</formula>
    </cfRule>
  </conditionalFormatting>
  <conditionalFormatting sqref="BO25:BO30">
    <cfRule type="containsText" dxfId="73" priority="43" operator="containsText" text="Probation">
      <formula>NOT(ISERROR(SEARCH("Probation",BO25)))</formula>
    </cfRule>
    <cfRule type="containsText" dxfId="72" priority="44" operator="containsText" text="Promoted">
      <formula>NOT(ISERROR(SEARCH("Promoted",BO25)))</formula>
    </cfRule>
  </conditionalFormatting>
  <conditionalFormatting sqref="BO31:BO36">
    <cfRule type="containsText" dxfId="71" priority="42" operator="containsText" text="Dropped OUt">
      <formula>NOT(ISERROR(SEARCH("Dropped OUt",BO31)))</formula>
    </cfRule>
  </conditionalFormatting>
  <conditionalFormatting sqref="BO31:BO36">
    <cfRule type="containsText" dxfId="70" priority="40" operator="containsText" text="Probation">
      <formula>NOT(ISERROR(SEARCH("Probation",BO31)))</formula>
    </cfRule>
    <cfRule type="containsText" dxfId="69" priority="41" operator="containsText" text="Promoted">
      <formula>NOT(ISERROR(SEARCH("Promoted",BO31)))</formula>
    </cfRule>
  </conditionalFormatting>
  <conditionalFormatting sqref="BO37:BO42">
    <cfRule type="containsText" dxfId="68" priority="39" operator="containsText" text="Dropped OUt">
      <formula>NOT(ISERROR(SEARCH("Dropped OUt",BO37)))</formula>
    </cfRule>
  </conditionalFormatting>
  <conditionalFormatting sqref="BO37:BO42">
    <cfRule type="containsText" dxfId="67" priority="37" operator="containsText" text="Probation">
      <formula>NOT(ISERROR(SEARCH("Probation",BO37)))</formula>
    </cfRule>
    <cfRule type="containsText" dxfId="66" priority="38" operator="containsText" text="Promoted">
      <formula>NOT(ISERROR(SEARCH("Promoted",BO37)))</formula>
    </cfRule>
  </conditionalFormatting>
  <conditionalFormatting sqref="BO43:BO48">
    <cfRule type="containsText" dxfId="65" priority="36" operator="containsText" text="Dropped OUt">
      <formula>NOT(ISERROR(SEARCH("Dropped OUt",BO43)))</formula>
    </cfRule>
  </conditionalFormatting>
  <conditionalFormatting sqref="BO43:BO48">
    <cfRule type="containsText" dxfId="64" priority="34" operator="containsText" text="Probation">
      <formula>NOT(ISERROR(SEARCH("Probation",BO43)))</formula>
    </cfRule>
    <cfRule type="containsText" dxfId="63" priority="35" operator="containsText" text="Promoted">
      <formula>NOT(ISERROR(SEARCH("Promoted",BO43)))</formula>
    </cfRule>
  </conditionalFormatting>
  <conditionalFormatting sqref="BO49:BO54">
    <cfRule type="containsText" dxfId="62" priority="33" operator="containsText" text="Dropped OUt">
      <formula>NOT(ISERROR(SEARCH("Dropped OUt",BO49)))</formula>
    </cfRule>
  </conditionalFormatting>
  <conditionalFormatting sqref="BO49:BO54">
    <cfRule type="containsText" dxfId="61" priority="31" operator="containsText" text="Probation">
      <formula>NOT(ISERROR(SEARCH("Probation",BO49)))</formula>
    </cfRule>
    <cfRule type="containsText" dxfId="60" priority="32" operator="containsText" text="Promoted">
      <formula>NOT(ISERROR(SEARCH("Promoted",BO49)))</formula>
    </cfRule>
  </conditionalFormatting>
  <conditionalFormatting sqref="BO55:BO60">
    <cfRule type="containsText" dxfId="59" priority="30" operator="containsText" text="Dropped OUt">
      <formula>NOT(ISERROR(SEARCH("Dropped OUt",BO55)))</formula>
    </cfRule>
  </conditionalFormatting>
  <conditionalFormatting sqref="BO55:BO60">
    <cfRule type="containsText" dxfId="57" priority="28" operator="containsText" text="Probation">
      <formula>NOT(ISERROR(SEARCH("Probation",BO55)))</formula>
    </cfRule>
    <cfRule type="containsText" dxfId="56" priority="29" operator="containsText" text="Promoted">
      <formula>NOT(ISERROR(SEARCH("Promoted",BO55)))</formula>
    </cfRule>
  </conditionalFormatting>
  <conditionalFormatting sqref="BO61:BO66">
    <cfRule type="containsText" dxfId="53" priority="27" operator="containsText" text="Dropped OUt">
      <formula>NOT(ISERROR(SEARCH("Dropped OUt",BO61)))</formula>
    </cfRule>
  </conditionalFormatting>
  <conditionalFormatting sqref="BO61:BO66">
    <cfRule type="containsText" dxfId="51" priority="25" operator="containsText" text="Probation">
      <formula>NOT(ISERROR(SEARCH("Probation",BO61)))</formula>
    </cfRule>
    <cfRule type="containsText" dxfId="50" priority="26" operator="containsText" text="Promoted">
      <formula>NOT(ISERROR(SEARCH("Promoted",BO61)))</formula>
    </cfRule>
  </conditionalFormatting>
  <conditionalFormatting sqref="BO67:BO72">
    <cfRule type="containsText" dxfId="47" priority="24" operator="containsText" text="Dropped OUt">
      <formula>NOT(ISERROR(SEARCH("Dropped OUt",BO67)))</formula>
    </cfRule>
  </conditionalFormatting>
  <conditionalFormatting sqref="BO67:BO72">
    <cfRule type="containsText" dxfId="45" priority="22" operator="containsText" text="Probation">
      <formula>NOT(ISERROR(SEARCH("Probation",BO67)))</formula>
    </cfRule>
    <cfRule type="containsText" dxfId="44" priority="23" operator="containsText" text="Promoted">
      <formula>NOT(ISERROR(SEARCH("Promoted",BO67)))</formula>
    </cfRule>
  </conditionalFormatting>
  <conditionalFormatting sqref="BO73:BO78">
    <cfRule type="containsText" dxfId="41" priority="21" operator="containsText" text="Dropped OUt">
      <formula>NOT(ISERROR(SEARCH("Dropped OUt",BO73)))</formula>
    </cfRule>
  </conditionalFormatting>
  <conditionalFormatting sqref="BO73:BO78">
    <cfRule type="containsText" dxfId="39" priority="19" operator="containsText" text="Probation">
      <formula>NOT(ISERROR(SEARCH("Probation",BO73)))</formula>
    </cfRule>
    <cfRule type="containsText" dxfId="38" priority="20" operator="containsText" text="Promoted">
      <formula>NOT(ISERROR(SEARCH("Promoted",BO73)))</formula>
    </cfRule>
  </conditionalFormatting>
  <conditionalFormatting sqref="BO79:BO84">
    <cfRule type="containsText" dxfId="35" priority="18" operator="containsText" text="Dropped OUt">
      <formula>NOT(ISERROR(SEARCH("Dropped OUt",BO79)))</formula>
    </cfRule>
  </conditionalFormatting>
  <conditionalFormatting sqref="BO79:BO84">
    <cfRule type="containsText" dxfId="33" priority="16" operator="containsText" text="Probation">
      <formula>NOT(ISERROR(SEARCH("Probation",BO79)))</formula>
    </cfRule>
    <cfRule type="containsText" dxfId="32" priority="17" operator="containsText" text="Promoted">
      <formula>NOT(ISERROR(SEARCH("Promoted",BO79)))</formula>
    </cfRule>
  </conditionalFormatting>
  <conditionalFormatting sqref="BO85:BO90">
    <cfRule type="containsText" dxfId="29" priority="15" operator="containsText" text="Dropped OUt">
      <formula>NOT(ISERROR(SEARCH("Dropped OUt",BO85)))</formula>
    </cfRule>
  </conditionalFormatting>
  <conditionalFormatting sqref="BO85:BO90">
    <cfRule type="containsText" dxfId="27" priority="13" operator="containsText" text="Probation">
      <formula>NOT(ISERROR(SEARCH("Probation",BO85)))</formula>
    </cfRule>
    <cfRule type="containsText" dxfId="26" priority="14" operator="containsText" text="Promoted">
      <formula>NOT(ISERROR(SEARCH("Promoted",BO85)))</formula>
    </cfRule>
  </conditionalFormatting>
  <conditionalFormatting sqref="BO91:BO96">
    <cfRule type="containsText" dxfId="23" priority="12" operator="containsText" text="Dropped OUt">
      <formula>NOT(ISERROR(SEARCH("Dropped OUt",BO91)))</formula>
    </cfRule>
  </conditionalFormatting>
  <conditionalFormatting sqref="BO91:BO96">
    <cfRule type="containsText" dxfId="21" priority="10" operator="containsText" text="Probation">
      <formula>NOT(ISERROR(SEARCH("Probation",BO91)))</formula>
    </cfRule>
    <cfRule type="containsText" dxfId="20" priority="11" operator="containsText" text="Promoted">
      <formula>NOT(ISERROR(SEARCH("Promoted",BO91)))</formula>
    </cfRule>
  </conditionalFormatting>
  <conditionalFormatting sqref="BO97:BO102">
    <cfRule type="containsText" dxfId="17" priority="9" operator="containsText" text="Dropped OUt">
      <formula>NOT(ISERROR(SEARCH("Dropped OUt",BO97)))</formula>
    </cfRule>
  </conditionalFormatting>
  <conditionalFormatting sqref="BO97:BO102">
    <cfRule type="containsText" dxfId="15" priority="7" operator="containsText" text="Probation">
      <formula>NOT(ISERROR(SEARCH("Probation",BO97)))</formula>
    </cfRule>
    <cfRule type="containsText" dxfId="14" priority="8" operator="containsText" text="Promoted">
      <formula>NOT(ISERROR(SEARCH("Promoted",BO97)))</formula>
    </cfRule>
  </conditionalFormatting>
  <conditionalFormatting sqref="BO103:BO108">
    <cfRule type="containsText" dxfId="11" priority="6" operator="containsText" text="Dropped OUt">
      <formula>NOT(ISERROR(SEARCH("Dropped OUt",BO103)))</formula>
    </cfRule>
  </conditionalFormatting>
  <conditionalFormatting sqref="BO103:BO108">
    <cfRule type="containsText" dxfId="9" priority="4" operator="containsText" text="Probation">
      <formula>NOT(ISERROR(SEARCH("Probation",BO103)))</formula>
    </cfRule>
    <cfRule type="containsText" dxfId="8" priority="5" operator="containsText" text="Promoted">
      <formula>NOT(ISERROR(SEARCH("Promoted",BO103)))</formula>
    </cfRule>
  </conditionalFormatting>
  <conditionalFormatting sqref="BO109:BO114">
    <cfRule type="containsText" dxfId="5" priority="3" operator="containsText" text="Dropped OUt">
      <formula>NOT(ISERROR(SEARCH("Dropped OUt",BO109)))</formula>
    </cfRule>
  </conditionalFormatting>
  <conditionalFormatting sqref="BO109:BO114">
    <cfRule type="containsText" dxfId="3" priority="1" operator="containsText" text="Probation">
      <formula>NOT(ISERROR(SEARCH("Probation",BO109)))</formula>
    </cfRule>
    <cfRule type="containsText" dxfId="2" priority="2" operator="containsText" text="Promoted">
      <formula>NOT(ISERROR(SEARCH("Promoted",BO109)))</formula>
    </cfRule>
  </conditionalFormatting>
  <pageMargins left="0.19685039370078741" right="0.19685039370078741" top="0.74803149606299213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PRINCIPAL</dc:creator>
  <cp:lastModifiedBy>MRT www.Win2Farsi.com</cp:lastModifiedBy>
  <cp:lastPrinted>2017-10-11T10:56:50Z</cp:lastPrinted>
  <dcterms:created xsi:type="dcterms:W3CDTF">2015-04-14T21:02:56Z</dcterms:created>
  <dcterms:modified xsi:type="dcterms:W3CDTF">2021-10-31T19:46:19Z</dcterms:modified>
</cp:coreProperties>
</file>