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in\Department of Gender &amp; Development Studies\BS Program\"/>
    </mc:Choice>
  </mc:AlternateContent>
  <xr:revisionPtr revIDLastSave="0" documentId="13_ncr:1_{CFCB525B-4846-40EA-9567-1A8FA46963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. G&amp;D (2018-19)" sheetId="1" r:id="rId1"/>
  </sheets>
  <externalReferences>
    <externalReference r:id="rId2"/>
  </externalReferences>
  <definedNames>
    <definedName name="_xlnm.Print_Area" localSheetId="0">'BS. G&amp;D (2018-19)'!$A$1:$CA$18</definedName>
    <definedName name="_xlnm.Print_Titles" localSheetId="0">'BS. G&amp;D (2018-19)'!$A:$E,'BS. G&amp;D (2018-19)'!$1:$10</definedName>
    <definedName name="vtABLE">[1]Sheet1!$E$4:$G$104</definedName>
  </definedNames>
  <calcPr calcId="191029"/>
</workbook>
</file>

<file path=xl/calcChain.xml><?xml version="1.0" encoding="utf-8"?>
<calcChain xmlns="http://schemas.openxmlformats.org/spreadsheetml/2006/main">
  <c r="BC27" i="1" l="1"/>
  <c r="BB217" i="1"/>
  <c r="BB203" i="1"/>
  <c r="BB182" i="1"/>
  <c r="BB186" i="1" s="1"/>
  <c r="BB175" i="1"/>
  <c r="BB179" i="1" s="1"/>
  <c r="BB154" i="1"/>
  <c r="BB147" i="1"/>
  <c r="BB151" i="1" s="1"/>
  <c r="BB140" i="1"/>
  <c r="BB98" i="1"/>
  <c r="BB49" i="1"/>
  <c r="BB35" i="1"/>
  <c r="BB38" i="1" s="1"/>
  <c r="BB28" i="1"/>
  <c r="BB21" i="1"/>
  <c r="BB14" i="1"/>
  <c r="BC215" i="1"/>
  <c r="BC216" i="1"/>
  <c r="BD215" i="1" s="1"/>
  <c r="AX217" i="1"/>
  <c r="AY217" i="1"/>
  <c r="AY220" i="1" s="1"/>
  <c r="AZ217" i="1"/>
  <c r="AZ221" i="1" s="1"/>
  <c r="BA217" i="1"/>
  <c r="BA221" i="1" s="1"/>
  <c r="BB221" i="1"/>
  <c r="AX220" i="1"/>
  <c r="AX221" i="1"/>
  <c r="AY221" i="1"/>
  <c r="AN217" i="1"/>
  <c r="AM217" i="1"/>
  <c r="AL217" i="1"/>
  <c r="AK217" i="1"/>
  <c r="AJ217" i="1"/>
  <c r="AI217" i="1"/>
  <c r="AN210" i="1"/>
  <c r="AM210" i="1"/>
  <c r="AM214" i="1" s="1"/>
  <c r="AL210" i="1"/>
  <c r="AK210" i="1"/>
  <c r="AK213" i="1" s="1"/>
  <c r="AJ210" i="1"/>
  <c r="AI210" i="1"/>
  <c r="AI213" i="1" s="1"/>
  <c r="AN203" i="1"/>
  <c r="AM203" i="1"/>
  <c r="AL203" i="1"/>
  <c r="AK203" i="1"/>
  <c r="AJ203" i="1"/>
  <c r="AI203" i="1"/>
  <c r="AN182" i="1"/>
  <c r="AM182" i="1"/>
  <c r="AL182" i="1"/>
  <c r="AK182" i="1"/>
  <c r="AJ182" i="1"/>
  <c r="AI182" i="1"/>
  <c r="AN175" i="1"/>
  <c r="AM175" i="1"/>
  <c r="AL175" i="1"/>
  <c r="AK175" i="1"/>
  <c r="AK178" i="1" s="1"/>
  <c r="AJ175" i="1"/>
  <c r="AI175" i="1"/>
  <c r="AI178" i="1" s="1"/>
  <c r="AN154" i="1"/>
  <c r="AM154" i="1"/>
  <c r="AM158" i="1" s="1"/>
  <c r="AL154" i="1"/>
  <c r="AK154" i="1"/>
  <c r="AK157" i="1" s="1"/>
  <c r="AJ154" i="1"/>
  <c r="AI154" i="1"/>
  <c r="AI157" i="1" s="1"/>
  <c r="AN147" i="1"/>
  <c r="AM147" i="1"/>
  <c r="AL147" i="1"/>
  <c r="AK147" i="1"/>
  <c r="AJ147" i="1"/>
  <c r="AI147" i="1"/>
  <c r="AN140" i="1"/>
  <c r="AM140" i="1"/>
  <c r="AL140" i="1"/>
  <c r="AK140" i="1"/>
  <c r="AJ140" i="1"/>
  <c r="AI140" i="1"/>
  <c r="AI143" i="1" s="1"/>
  <c r="AN112" i="1"/>
  <c r="AM112" i="1"/>
  <c r="AL112" i="1"/>
  <c r="AL116" i="1" s="1"/>
  <c r="AK112" i="1"/>
  <c r="AJ112" i="1"/>
  <c r="AI112" i="1"/>
  <c r="AI115" i="1" s="1"/>
  <c r="AN98" i="1"/>
  <c r="AM98" i="1"/>
  <c r="AL98" i="1"/>
  <c r="AK98" i="1"/>
  <c r="AK101" i="1" s="1"/>
  <c r="AJ98" i="1"/>
  <c r="AI98" i="1"/>
  <c r="AI101" i="1" s="1"/>
  <c r="AN77" i="1"/>
  <c r="AM77" i="1"/>
  <c r="AM81" i="1" s="1"/>
  <c r="AL77" i="1"/>
  <c r="AK77" i="1"/>
  <c r="AK80" i="1" s="1"/>
  <c r="AJ77" i="1"/>
  <c r="AI77" i="1"/>
  <c r="AI80" i="1" s="1"/>
  <c r="AN70" i="1"/>
  <c r="AM70" i="1"/>
  <c r="AL70" i="1"/>
  <c r="AK70" i="1"/>
  <c r="AJ70" i="1"/>
  <c r="AJ73" i="1" s="1"/>
  <c r="AI70" i="1"/>
  <c r="AI73" i="1" s="1"/>
  <c r="AN49" i="1"/>
  <c r="AM49" i="1"/>
  <c r="AL49" i="1"/>
  <c r="AK49" i="1"/>
  <c r="AJ49" i="1"/>
  <c r="AI49" i="1"/>
  <c r="AI52" i="1" s="1"/>
  <c r="AN35" i="1"/>
  <c r="AM35" i="1"/>
  <c r="AL35" i="1"/>
  <c r="AK35" i="1"/>
  <c r="AJ35" i="1"/>
  <c r="AI35" i="1"/>
  <c r="AI38" i="1" s="1"/>
  <c r="AN28" i="1"/>
  <c r="AM28" i="1"/>
  <c r="AL28" i="1"/>
  <c r="AK28" i="1"/>
  <c r="AJ28" i="1"/>
  <c r="AI28" i="1"/>
  <c r="AI32" i="1" s="1"/>
  <c r="AN21" i="1"/>
  <c r="AM21" i="1"/>
  <c r="AL21" i="1"/>
  <c r="AK21" i="1"/>
  <c r="AJ21" i="1"/>
  <c r="AI21" i="1"/>
  <c r="AM14" i="1"/>
  <c r="Z209" i="1"/>
  <c r="Y210" i="1"/>
  <c r="Z146" i="1"/>
  <c r="Y147" i="1"/>
  <c r="Z111" i="1"/>
  <c r="X112" i="1"/>
  <c r="V112" i="1"/>
  <c r="V115" i="1" s="1"/>
  <c r="AA110" i="1"/>
  <c r="Z55" i="1"/>
  <c r="Z34" i="1"/>
  <c r="Z69" i="1"/>
  <c r="Y70" i="1"/>
  <c r="Y73" i="1" s="1"/>
  <c r="X70" i="1"/>
  <c r="V70" i="1"/>
  <c r="V73" i="1" s="1"/>
  <c r="Y217" i="1"/>
  <c r="Y203" i="1"/>
  <c r="Y182" i="1"/>
  <c r="Y175" i="1"/>
  <c r="Y154" i="1"/>
  <c r="Y140" i="1"/>
  <c r="Y126" i="1"/>
  <c r="Y112" i="1"/>
  <c r="Y115" i="1" s="1"/>
  <c r="Y98" i="1"/>
  <c r="Y77" i="1"/>
  <c r="Y56" i="1"/>
  <c r="Y49" i="1"/>
  <c r="Y35" i="1"/>
  <c r="Y28" i="1"/>
  <c r="Y21" i="1"/>
  <c r="Y14" i="1"/>
  <c r="V35" i="1"/>
  <c r="U217" i="1"/>
  <c r="U210" i="1"/>
  <c r="U203" i="1"/>
  <c r="U182" i="1"/>
  <c r="U185" i="1" s="1"/>
  <c r="U175" i="1"/>
  <c r="U154" i="1"/>
  <c r="U147" i="1"/>
  <c r="U140" i="1"/>
  <c r="U126" i="1"/>
  <c r="U112" i="1"/>
  <c r="U98" i="1"/>
  <c r="U77" i="1"/>
  <c r="U70" i="1"/>
  <c r="U56" i="1"/>
  <c r="L98" i="1"/>
  <c r="L102" i="1" s="1"/>
  <c r="K98" i="1"/>
  <c r="K102" i="1" s="1"/>
  <c r="J98" i="1"/>
  <c r="J101" i="1" s="1"/>
  <c r="I98" i="1"/>
  <c r="I102" i="1" s="1"/>
  <c r="H98" i="1"/>
  <c r="H101" i="1" s="1"/>
  <c r="G98" i="1"/>
  <c r="Z96" i="1"/>
  <c r="Z97" i="1"/>
  <c r="AA96" i="1" s="1"/>
  <c r="T98" i="1"/>
  <c r="V98" i="1"/>
  <c r="W98" i="1"/>
  <c r="X98" i="1"/>
  <c r="T101" i="1"/>
  <c r="U101" i="1"/>
  <c r="V101" i="1"/>
  <c r="W101" i="1"/>
  <c r="X101" i="1"/>
  <c r="Y101" i="1"/>
  <c r="T102" i="1"/>
  <c r="U102" i="1"/>
  <c r="V102" i="1"/>
  <c r="W102" i="1"/>
  <c r="X102" i="1"/>
  <c r="Y102" i="1"/>
  <c r="U49" i="1"/>
  <c r="U35" i="1"/>
  <c r="U28" i="1"/>
  <c r="U21" i="1"/>
  <c r="U14" i="1"/>
  <c r="L70" i="1"/>
  <c r="J70" i="1"/>
  <c r="J56" i="1"/>
  <c r="M55" i="1"/>
  <c r="M223" i="1"/>
  <c r="M209" i="1"/>
  <c r="L210" i="1"/>
  <c r="J210" i="1"/>
  <c r="M167" i="1"/>
  <c r="M160" i="1"/>
  <c r="I140" i="1"/>
  <c r="H140" i="1"/>
  <c r="M139" i="1"/>
  <c r="K126" i="1"/>
  <c r="J126" i="1"/>
  <c r="J130" i="1" s="1"/>
  <c r="M125" i="1"/>
  <c r="L112" i="1"/>
  <c r="J112" i="1"/>
  <c r="J116" i="1" s="1"/>
  <c r="I112" i="1"/>
  <c r="M111" i="1"/>
  <c r="M69" i="1"/>
  <c r="I70" i="1"/>
  <c r="I56" i="1"/>
  <c r="H231" i="1"/>
  <c r="H224" i="1"/>
  <c r="H228" i="1" s="1"/>
  <c r="H217" i="1"/>
  <c r="H210" i="1"/>
  <c r="H203" i="1"/>
  <c r="H207" i="1" s="1"/>
  <c r="H182" i="1"/>
  <c r="H186" i="1" s="1"/>
  <c r="H175" i="1"/>
  <c r="H179" i="1" s="1"/>
  <c r="H168" i="1"/>
  <c r="H161" i="1"/>
  <c r="H154" i="1"/>
  <c r="H147" i="1"/>
  <c r="H144" i="1"/>
  <c r="H126" i="1"/>
  <c r="H112" i="1"/>
  <c r="H105" i="1"/>
  <c r="H77" i="1"/>
  <c r="H70" i="1"/>
  <c r="H56" i="1"/>
  <c r="H60" i="1" s="1"/>
  <c r="H49" i="1"/>
  <c r="H42" i="1"/>
  <c r="H35" i="1"/>
  <c r="H28" i="1"/>
  <c r="H21" i="1"/>
  <c r="I14" i="1"/>
  <c r="M13" i="1"/>
  <c r="H14" i="1"/>
  <c r="V147" i="1"/>
  <c r="M146" i="1"/>
  <c r="L147" i="1"/>
  <c r="K147" i="1"/>
  <c r="AO34" i="1"/>
  <c r="M34" i="1"/>
  <c r="AO27" i="1"/>
  <c r="AO13" i="1"/>
  <c r="AY102" i="1"/>
  <c r="M101" i="1"/>
  <c r="BB102" i="1"/>
  <c r="BA98" i="1"/>
  <c r="BA101" i="1" s="1"/>
  <c r="AZ98" i="1"/>
  <c r="AZ101" i="1" s="1"/>
  <c r="AY98" i="1"/>
  <c r="AY101" i="1" s="1"/>
  <c r="AX98" i="1"/>
  <c r="AX101" i="1" s="1"/>
  <c r="AN102" i="1"/>
  <c r="AM102" i="1"/>
  <c r="AL101" i="1"/>
  <c r="AJ101" i="1"/>
  <c r="G102" i="1"/>
  <c r="BC97" i="1"/>
  <c r="AO97" i="1"/>
  <c r="AP96" i="1" s="1"/>
  <c r="M97" i="1"/>
  <c r="N96" i="1" s="1"/>
  <c r="BL96" i="1"/>
  <c r="BC96" i="1"/>
  <c r="AO96" i="1"/>
  <c r="M96" i="1"/>
  <c r="X116" i="1"/>
  <c r="M115" i="1"/>
  <c r="AN115" i="1"/>
  <c r="AM115" i="1"/>
  <c r="AK115" i="1"/>
  <c r="AJ115" i="1"/>
  <c r="X115" i="1"/>
  <c r="W112" i="1"/>
  <c r="W116" i="1" s="1"/>
  <c r="U115" i="1"/>
  <c r="T112" i="1"/>
  <c r="T115" i="1" s="1"/>
  <c r="L116" i="1"/>
  <c r="K112" i="1"/>
  <c r="K116" i="1" s="1"/>
  <c r="I116" i="1"/>
  <c r="H116" i="1"/>
  <c r="G112" i="1"/>
  <c r="G116" i="1" s="1"/>
  <c r="AO111" i="1"/>
  <c r="AP110" i="1" s="1"/>
  <c r="N110" i="1"/>
  <c r="BL110" i="1"/>
  <c r="AO110" i="1"/>
  <c r="Z110" i="1"/>
  <c r="M110" i="1"/>
  <c r="M248" i="1"/>
  <c r="L245" i="1"/>
  <c r="L248" i="1" s="1"/>
  <c r="K245" i="1"/>
  <c r="K249" i="1" s="1"/>
  <c r="J245" i="1"/>
  <c r="J249" i="1" s="1"/>
  <c r="I245" i="1"/>
  <c r="I249" i="1" s="1"/>
  <c r="H245" i="1"/>
  <c r="H249" i="1" s="1"/>
  <c r="G245" i="1"/>
  <c r="G249" i="1" s="1"/>
  <c r="M244" i="1"/>
  <c r="N243" i="1" s="1"/>
  <c r="BL243" i="1"/>
  <c r="M243" i="1"/>
  <c r="M241" i="1"/>
  <c r="L238" i="1"/>
  <c r="L242" i="1" s="1"/>
  <c r="K238" i="1"/>
  <c r="K242" i="1" s="1"/>
  <c r="J238" i="1"/>
  <c r="J242" i="1" s="1"/>
  <c r="I238" i="1"/>
  <c r="I242" i="1" s="1"/>
  <c r="H238" i="1"/>
  <c r="H242" i="1" s="1"/>
  <c r="G238" i="1"/>
  <c r="G242" i="1" s="1"/>
  <c r="M237" i="1"/>
  <c r="N236" i="1" s="1"/>
  <c r="BL236" i="1"/>
  <c r="M236" i="1"/>
  <c r="M234" i="1"/>
  <c r="L231" i="1"/>
  <c r="L235" i="1" s="1"/>
  <c r="K231" i="1"/>
  <c r="K235" i="1" s="1"/>
  <c r="J231" i="1"/>
  <c r="J235" i="1" s="1"/>
  <c r="I231" i="1"/>
  <c r="I235" i="1" s="1"/>
  <c r="G231" i="1"/>
  <c r="G235" i="1" s="1"/>
  <c r="N229" i="1"/>
  <c r="BL229" i="1"/>
  <c r="M229" i="1"/>
  <c r="M227" i="1"/>
  <c r="L227" i="1"/>
  <c r="L228" i="1"/>
  <c r="K224" i="1"/>
  <c r="K228" i="1" s="1"/>
  <c r="J224" i="1"/>
  <c r="J228" i="1" s="1"/>
  <c r="I224" i="1"/>
  <c r="I228" i="1" s="1"/>
  <c r="G224" i="1"/>
  <c r="G228" i="1" s="1"/>
  <c r="N222" i="1"/>
  <c r="BL222" i="1"/>
  <c r="M222" i="1"/>
  <c r="M220" i="1"/>
  <c r="AN220" i="1"/>
  <c r="AM221" i="1"/>
  <c r="AL220" i="1"/>
  <c r="AK220" i="1"/>
  <c r="AJ220" i="1"/>
  <c r="AI220" i="1"/>
  <c r="Y220" i="1"/>
  <c r="X217" i="1"/>
  <c r="X221" i="1" s="1"/>
  <c r="W217" i="1"/>
  <c r="W220" i="1" s="1"/>
  <c r="V217" i="1"/>
  <c r="V220" i="1" s="1"/>
  <c r="U220" i="1"/>
  <c r="T217" i="1"/>
  <c r="T220" i="1" s="1"/>
  <c r="L217" i="1"/>
  <c r="L221" i="1" s="1"/>
  <c r="K217" i="1"/>
  <c r="K221" i="1" s="1"/>
  <c r="J217" i="1"/>
  <c r="J221" i="1" s="1"/>
  <c r="I217" i="1"/>
  <c r="I221" i="1" s="1"/>
  <c r="H221" i="1"/>
  <c r="G217" i="1"/>
  <c r="G221" i="1" s="1"/>
  <c r="AO216" i="1"/>
  <c r="Z216" i="1"/>
  <c r="AA215" i="1" s="1"/>
  <c r="M216" i="1"/>
  <c r="N215" i="1" s="1"/>
  <c r="BL215" i="1"/>
  <c r="AO215" i="1"/>
  <c r="Z215" i="1"/>
  <c r="M215" i="1"/>
  <c r="M213" i="1"/>
  <c r="AN213" i="1"/>
  <c r="AL213" i="1"/>
  <c r="AJ213" i="1"/>
  <c r="Y213" i="1"/>
  <c r="X210" i="1"/>
  <c r="X214" i="1" s="1"/>
  <c r="W210" i="1"/>
  <c r="W213" i="1" s="1"/>
  <c r="V210" i="1"/>
  <c r="V213" i="1" s="1"/>
  <c r="U213" i="1"/>
  <c r="T210" i="1"/>
  <c r="T213" i="1" s="1"/>
  <c r="L214" i="1"/>
  <c r="K210" i="1"/>
  <c r="K214" i="1" s="1"/>
  <c r="J213" i="1"/>
  <c r="I210" i="1"/>
  <c r="I214" i="1" s="1"/>
  <c r="H213" i="1"/>
  <c r="G210" i="1"/>
  <c r="G214" i="1" s="1"/>
  <c r="AO209" i="1"/>
  <c r="AP208" i="1" s="1"/>
  <c r="AA208" i="1"/>
  <c r="N208" i="1"/>
  <c r="BL208" i="1"/>
  <c r="AO208" i="1"/>
  <c r="Z208" i="1"/>
  <c r="M208" i="1"/>
  <c r="M206" i="1"/>
  <c r="BB207" i="1"/>
  <c r="BA203" i="1"/>
  <c r="BA206" i="1" s="1"/>
  <c r="AZ203" i="1"/>
  <c r="AZ206" i="1" s="1"/>
  <c r="AY203" i="1"/>
  <c r="AY206" i="1" s="1"/>
  <c r="AX203" i="1"/>
  <c r="AX206" i="1" s="1"/>
  <c r="AN206" i="1"/>
  <c r="AM207" i="1"/>
  <c r="AL206" i="1"/>
  <c r="AK206" i="1"/>
  <c r="AJ206" i="1"/>
  <c r="AI206" i="1"/>
  <c r="Y206" i="1"/>
  <c r="X203" i="1"/>
  <c r="X207" i="1" s="1"/>
  <c r="W203" i="1"/>
  <c r="W206" i="1" s="1"/>
  <c r="V203" i="1"/>
  <c r="V206" i="1" s="1"/>
  <c r="U206" i="1"/>
  <c r="T203" i="1"/>
  <c r="T206" i="1" s="1"/>
  <c r="L203" i="1"/>
  <c r="L207" i="1" s="1"/>
  <c r="K203" i="1"/>
  <c r="K207" i="1" s="1"/>
  <c r="J203" i="1"/>
  <c r="J207" i="1" s="1"/>
  <c r="I203" i="1"/>
  <c r="I207" i="1" s="1"/>
  <c r="G203" i="1"/>
  <c r="G207" i="1" s="1"/>
  <c r="BC202" i="1"/>
  <c r="BD201" i="1" s="1"/>
  <c r="AO202" i="1"/>
  <c r="Z202" i="1"/>
  <c r="AA201" i="1" s="1"/>
  <c r="M202" i="1"/>
  <c r="N201" i="1" s="1"/>
  <c r="BL201" i="1"/>
  <c r="BC201" i="1"/>
  <c r="AO201" i="1"/>
  <c r="Z201" i="1"/>
  <c r="M201" i="1"/>
  <c r="M199" i="1"/>
  <c r="L196" i="1"/>
  <c r="L199" i="1" s="1"/>
  <c r="K196" i="1"/>
  <c r="K200" i="1" s="1"/>
  <c r="J196" i="1"/>
  <c r="J200" i="1" s="1"/>
  <c r="I196" i="1"/>
  <c r="I200" i="1" s="1"/>
  <c r="H196" i="1"/>
  <c r="H200" i="1" s="1"/>
  <c r="G196" i="1"/>
  <c r="G200" i="1" s="1"/>
  <c r="M195" i="1"/>
  <c r="N194" i="1" s="1"/>
  <c r="BL194" i="1"/>
  <c r="M194" i="1"/>
  <c r="M192" i="1"/>
  <c r="L189" i="1"/>
  <c r="L193" i="1" s="1"/>
  <c r="K189" i="1"/>
  <c r="K193" i="1" s="1"/>
  <c r="J189" i="1"/>
  <c r="J193" i="1" s="1"/>
  <c r="I189" i="1"/>
  <c r="I193" i="1" s="1"/>
  <c r="H189" i="1"/>
  <c r="H193" i="1" s="1"/>
  <c r="G189" i="1"/>
  <c r="G193" i="1" s="1"/>
  <c r="M188" i="1"/>
  <c r="N187" i="1" s="1"/>
  <c r="BL187" i="1"/>
  <c r="M187" i="1"/>
  <c r="M185" i="1"/>
  <c r="BA182" i="1"/>
  <c r="BA185" i="1" s="1"/>
  <c r="AZ182" i="1"/>
  <c r="AZ185" i="1" s="1"/>
  <c r="AY182" i="1"/>
  <c r="AY185" i="1" s="1"/>
  <c r="AX182" i="1"/>
  <c r="AX185" i="1" s="1"/>
  <c r="AN185" i="1"/>
  <c r="AM186" i="1"/>
  <c r="AL185" i="1"/>
  <c r="AK185" i="1"/>
  <c r="AJ185" i="1"/>
  <c r="AI185" i="1"/>
  <c r="Y185" i="1"/>
  <c r="X182" i="1"/>
  <c r="X186" i="1" s="1"/>
  <c r="W182" i="1"/>
  <c r="W185" i="1" s="1"/>
  <c r="V182" i="1"/>
  <c r="V185" i="1" s="1"/>
  <c r="T182" i="1"/>
  <c r="T185" i="1" s="1"/>
  <c r="L182" i="1"/>
  <c r="L185" i="1" s="1"/>
  <c r="K182" i="1"/>
  <c r="K186" i="1" s="1"/>
  <c r="J182" i="1"/>
  <c r="J186" i="1" s="1"/>
  <c r="I182" i="1"/>
  <c r="I186" i="1" s="1"/>
  <c r="G182" i="1"/>
  <c r="G186" i="1" s="1"/>
  <c r="BC181" i="1"/>
  <c r="BD180" i="1" s="1"/>
  <c r="AO181" i="1"/>
  <c r="AP180" i="1" s="1"/>
  <c r="Z181" i="1"/>
  <c r="AA180" i="1" s="1"/>
  <c r="M181" i="1"/>
  <c r="N180" i="1" s="1"/>
  <c r="BL180" i="1"/>
  <c r="BC180" i="1"/>
  <c r="AO180" i="1"/>
  <c r="Z180" i="1"/>
  <c r="M180" i="1"/>
  <c r="M178" i="1"/>
  <c r="BA175" i="1"/>
  <c r="BA178" i="1" s="1"/>
  <c r="AZ175" i="1"/>
  <c r="AZ178" i="1" s="1"/>
  <c r="AY175" i="1"/>
  <c r="AY178" i="1" s="1"/>
  <c r="AX175" i="1"/>
  <c r="AX178" i="1" s="1"/>
  <c r="AN178" i="1"/>
  <c r="AM179" i="1"/>
  <c r="AL178" i="1"/>
  <c r="AJ178" i="1"/>
  <c r="Y178" i="1"/>
  <c r="X175" i="1"/>
  <c r="X179" i="1" s="1"/>
  <c r="W175" i="1"/>
  <c r="W178" i="1" s="1"/>
  <c r="V175" i="1"/>
  <c r="V178" i="1" s="1"/>
  <c r="U178" i="1"/>
  <c r="T175" i="1"/>
  <c r="T178" i="1" s="1"/>
  <c r="L175" i="1"/>
  <c r="L178" i="1" s="1"/>
  <c r="K175" i="1"/>
  <c r="K179" i="1" s="1"/>
  <c r="J175" i="1"/>
  <c r="J179" i="1" s="1"/>
  <c r="I175" i="1"/>
  <c r="I179" i="1" s="1"/>
  <c r="G175" i="1"/>
  <c r="G178" i="1" s="1"/>
  <c r="BC174" i="1"/>
  <c r="BD173" i="1" s="1"/>
  <c r="AO174" i="1"/>
  <c r="AP173" i="1" s="1"/>
  <c r="Z174" i="1"/>
  <c r="M174" i="1"/>
  <c r="BL173" i="1"/>
  <c r="BC173" i="1"/>
  <c r="AO173" i="1"/>
  <c r="AA173" i="1"/>
  <c r="Z173" i="1"/>
  <c r="M173" i="1"/>
  <c r="M171" i="1"/>
  <c r="L168" i="1"/>
  <c r="L172" i="1" s="1"/>
  <c r="K168" i="1"/>
  <c r="K172" i="1" s="1"/>
  <c r="J168" i="1"/>
  <c r="J172" i="1" s="1"/>
  <c r="I168" i="1"/>
  <c r="I172" i="1" s="1"/>
  <c r="H172" i="1"/>
  <c r="G168" i="1"/>
  <c r="G171" i="1" s="1"/>
  <c r="N166" i="1"/>
  <c r="BL166" i="1"/>
  <c r="M166" i="1"/>
  <c r="M164" i="1"/>
  <c r="Y164" i="1"/>
  <c r="X165" i="1"/>
  <c r="W161" i="1"/>
  <c r="W164" i="1" s="1"/>
  <c r="V164" i="1"/>
  <c r="U164" i="1"/>
  <c r="T164" i="1"/>
  <c r="L161" i="1"/>
  <c r="L164" i="1" s="1"/>
  <c r="K161" i="1"/>
  <c r="K165" i="1" s="1"/>
  <c r="J161" i="1"/>
  <c r="J165" i="1" s="1"/>
  <c r="I161" i="1"/>
  <c r="I165" i="1" s="1"/>
  <c r="H165" i="1"/>
  <c r="G161" i="1"/>
  <c r="G164" i="1" s="1"/>
  <c r="Z160" i="1"/>
  <c r="AA159" i="1" s="1"/>
  <c r="BL159" i="1"/>
  <c r="Z159" i="1"/>
  <c r="M159" i="1"/>
  <c r="M157" i="1"/>
  <c r="BB158" i="1"/>
  <c r="BA154" i="1"/>
  <c r="BA157" i="1" s="1"/>
  <c r="AZ154" i="1"/>
  <c r="AZ157" i="1" s="1"/>
  <c r="AY154" i="1"/>
  <c r="AY157" i="1" s="1"/>
  <c r="AX154" i="1"/>
  <c r="AX157" i="1" s="1"/>
  <c r="AN157" i="1"/>
  <c r="AL157" i="1"/>
  <c r="AJ157" i="1"/>
  <c r="Y157" i="1"/>
  <c r="X154" i="1"/>
  <c r="X158" i="1" s="1"/>
  <c r="W154" i="1"/>
  <c r="W157" i="1" s="1"/>
  <c r="V154" i="1"/>
  <c r="V157" i="1" s="1"/>
  <c r="U157" i="1"/>
  <c r="T154" i="1"/>
  <c r="T157" i="1" s="1"/>
  <c r="L154" i="1"/>
  <c r="L157" i="1" s="1"/>
  <c r="K154" i="1"/>
  <c r="K158" i="1" s="1"/>
  <c r="J154" i="1"/>
  <c r="J158" i="1" s="1"/>
  <c r="I154" i="1"/>
  <c r="I158" i="1" s="1"/>
  <c r="H158" i="1"/>
  <c r="G154" i="1"/>
  <c r="G158" i="1" s="1"/>
  <c r="BC153" i="1"/>
  <c r="BD152" i="1" s="1"/>
  <c r="AO153" i="1"/>
  <c r="AP152" i="1" s="1"/>
  <c r="Z153" i="1"/>
  <c r="AA152" i="1" s="1"/>
  <c r="M153" i="1"/>
  <c r="N152" i="1" s="1"/>
  <c r="BL152" i="1"/>
  <c r="BC152" i="1"/>
  <c r="AO152" i="1"/>
  <c r="Z152" i="1"/>
  <c r="M152" i="1"/>
  <c r="M150" i="1"/>
  <c r="BA147" i="1"/>
  <c r="BA150" i="1" s="1"/>
  <c r="AZ147" i="1"/>
  <c r="AZ150" i="1" s="1"/>
  <c r="AY147" i="1"/>
  <c r="AY150" i="1" s="1"/>
  <c r="AX147" i="1"/>
  <c r="AX150" i="1" s="1"/>
  <c r="AN150" i="1"/>
  <c r="AM151" i="1"/>
  <c r="AL150" i="1"/>
  <c r="AK150" i="1"/>
  <c r="AJ150" i="1"/>
  <c r="AI150" i="1"/>
  <c r="Y150" i="1"/>
  <c r="X147" i="1"/>
  <c r="X151" i="1" s="1"/>
  <c r="W147" i="1"/>
  <c r="W150" i="1" s="1"/>
  <c r="V150" i="1"/>
  <c r="U150" i="1"/>
  <c r="T147" i="1"/>
  <c r="T150" i="1" s="1"/>
  <c r="L151" i="1"/>
  <c r="K151" i="1"/>
  <c r="J147" i="1"/>
  <c r="J151" i="1" s="1"/>
  <c r="I147" i="1"/>
  <c r="I151" i="1" s="1"/>
  <c r="H151" i="1"/>
  <c r="G147" i="1"/>
  <c r="G151" i="1" s="1"/>
  <c r="BC146" i="1"/>
  <c r="BD145" i="1" s="1"/>
  <c r="AO146" i="1"/>
  <c r="AP145" i="1" s="1"/>
  <c r="BL145" i="1"/>
  <c r="BC145" i="1"/>
  <c r="AO145" i="1"/>
  <c r="AA145" i="1"/>
  <c r="Z145" i="1"/>
  <c r="M145" i="1"/>
  <c r="M143" i="1"/>
  <c r="BB144" i="1"/>
  <c r="BA140" i="1"/>
  <c r="BA143" i="1" s="1"/>
  <c r="AZ140" i="1"/>
  <c r="AZ143" i="1" s="1"/>
  <c r="AY140" i="1"/>
  <c r="AY143" i="1" s="1"/>
  <c r="AX140" i="1"/>
  <c r="AX143" i="1" s="1"/>
  <c r="AN143" i="1"/>
  <c r="AM144" i="1"/>
  <c r="AL143" i="1"/>
  <c r="AK143" i="1"/>
  <c r="AJ143" i="1"/>
  <c r="Y143" i="1"/>
  <c r="X140" i="1"/>
  <c r="X144" i="1" s="1"/>
  <c r="W140" i="1"/>
  <c r="W143" i="1" s="1"/>
  <c r="V140" i="1"/>
  <c r="V143" i="1" s="1"/>
  <c r="U143" i="1"/>
  <c r="T140" i="1"/>
  <c r="T143" i="1" s="1"/>
  <c r="L140" i="1"/>
  <c r="L143" i="1" s="1"/>
  <c r="K140" i="1"/>
  <c r="K144" i="1" s="1"/>
  <c r="J140" i="1"/>
  <c r="J144" i="1" s="1"/>
  <c r="I144" i="1"/>
  <c r="G140" i="1"/>
  <c r="G144" i="1" s="1"/>
  <c r="BC139" i="1"/>
  <c r="BD138" i="1" s="1"/>
  <c r="AO139" i="1"/>
  <c r="AP138" i="1" s="1"/>
  <c r="Z139" i="1"/>
  <c r="AA138" i="1" s="1"/>
  <c r="N138" i="1"/>
  <c r="BL138" i="1"/>
  <c r="BC138" i="1"/>
  <c r="AO138" i="1"/>
  <c r="Z138" i="1"/>
  <c r="M138" i="1"/>
  <c r="L137" i="1"/>
  <c r="G137" i="1"/>
  <c r="M136" i="1"/>
  <c r="L136" i="1"/>
  <c r="G136" i="1"/>
  <c r="K137" i="1"/>
  <c r="J137" i="1"/>
  <c r="I137" i="1"/>
  <c r="H137" i="1"/>
  <c r="M132" i="1"/>
  <c r="N131" i="1" s="1"/>
  <c r="BL131" i="1"/>
  <c r="M131" i="1"/>
  <c r="M129" i="1"/>
  <c r="Y129" i="1"/>
  <c r="X126" i="1"/>
  <c r="X130" i="1" s="1"/>
  <c r="W126" i="1"/>
  <c r="W129" i="1" s="1"/>
  <c r="V126" i="1"/>
  <c r="V129" i="1" s="1"/>
  <c r="U129" i="1"/>
  <c r="T126" i="1"/>
  <c r="T129" i="1" s="1"/>
  <c r="L126" i="1"/>
  <c r="L130" i="1" s="1"/>
  <c r="K130" i="1"/>
  <c r="I126" i="1"/>
  <c r="I130" i="1" s="1"/>
  <c r="H130" i="1"/>
  <c r="G126" i="1"/>
  <c r="G129" i="1" s="1"/>
  <c r="AA124" i="1"/>
  <c r="N124" i="1"/>
  <c r="BL124" i="1"/>
  <c r="Z124" i="1"/>
  <c r="M124" i="1"/>
  <c r="M122" i="1"/>
  <c r="L119" i="1"/>
  <c r="L123" i="1" s="1"/>
  <c r="K119" i="1"/>
  <c r="K123" i="1" s="1"/>
  <c r="J119" i="1"/>
  <c r="J123" i="1" s="1"/>
  <c r="I119" i="1"/>
  <c r="I123" i="1" s="1"/>
  <c r="H119" i="1"/>
  <c r="H123" i="1" s="1"/>
  <c r="G119" i="1"/>
  <c r="G122" i="1" s="1"/>
  <c r="M118" i="1"/>
  <c r="N117" i="1" s="1"/>
  <c r="BL117" i="1"/>
  <c r="M117" i="1"/>
  <c r="M108" i="1"/>
  <c r="L105" i="1"/>
  <c r="L108" i="1" s="1"/>
  <c r="K105" i="1"/>
  <c r="K109" i="1" s="1"/>
  <c r="J105" i="1"/>
  <c r="J108" i="1" s="1"/>
  <c r="I105" i="1"/>
  <c r="I109" i="1" s="1"/>
  <c r="H109" i="1"/>
  <c r="G105" i="1"/>
  <c r="G108" i="1" s="1"/>
  <c r="M104" i="1"/>
  <c r="N103" i="1" s="1"/>
  <c r="BL103" i="1"/>
  <c r="M103" i="1"/>
  <c r="M94" i="1"/>
  <c r="L91" i="1"/>
  <c r="L95" i="1" s="1"/>
  <c r="K91" i="1"/>
  <c r="K95" i="1" s="1"/>
  <c r="J91" i="1"/>
  <c r="J95" i="1" s="1"/>
  <c r="I91" i="1"/>
  <c r="I95" i="1" s="1"/>
  <c r="H91" i="1"/>
  <c r="H95" i="1" s="1"/>
  <c r="G91" i="1"/>
  <c r="G95" i="1" s="1"/>
  <c r="M90" i="1"/>
  <c r="N89" i="1" s="1"/>
  <c r="BL89" i="1"/>
  <c r="M89" i="1"/>
  <c r="M87" i="1"/>
  <c r="L84" i="1"/>
  <c r="L87" i="1" s="1"/>
  <c r="K84" i="1"/>
  <c r="K88" i="1" s="1"/>
  <c r="J84" i="1"/>
  <c r="J88" i="1" s="1"/>
  <c r="I84" i="1"/>
  <c r="I88" i="1" s="1"/>
  <c r="H84" i="1"/>
  <c r="H88" i="1" s="1"/>
  <c r="G84" i="1"/>
  <c r="G88" i="1" s="1"/>
  <c r="M83" i="1"/>
  <c r="N82" i="1" s="1"/>
  <c r="BL82" i="1"/>
  <c r="M82" i="1"/>
  <c r="M80" i="1"/>
  <c r="AN80" i="1"/>
  <c r="AL80" i="1"/>
  <c r="AJ80" i="1"/>
  <c r="Y80" i="1"/>
  <c r="X77" i="1"/>
  <c r="X81" i="1" s="1"/>
  <c r="W77" i="1"/>
  <c r="W80" i="1" s="1"/>
  <c r="V77" i="1"/>
  <c r="V80" i="1" s="1"/>
  <c r="U80" i="1"/>
  <c r="T77" i="1"/>
  <c r="T80" i="1" s="1"/>
  <c r="L77" i="1"/>
  <c r="L80" i="1" s="1"/>
  <c r="K77" i="1"/>
  <c r="K81" i="1" s="1"/>
  <c r="J77" i="1"/>
  <c r="J80" i="1" s="1"/>
  <c r="I77" i="1"/>
  <c r="I81" i="1" s="1"/>
  <c r="H81" i="1"/>
  <c r="G77" i="1"/>
  <c r="G80" i="1" s="1"/>
  <c r="AO76" i="1"/>
  <c r="AP75" i="1" s="1"/>
  <c r="Z76" i="1"/>
  <c r="AA75" i="1" s="1"/>
  <c r="M76" i="1"/>
  <c r="N75" i="1" s="1"/>
  <c r="BL75" i="1"/>
  <c r="AO75" i="1"/>
  <c r="Z75" i="1"/>
  <c r="M75" i="1"/>
  <c r="M73" i="1"/>
  <c r="AN73" i="1"/>
  <c r="AM74" i="1"/>
  <c r="AL73" i="1"/>
  <c r="AK73" i="1"/>
  <c r="X74" i="1"/>
  <c r="W70" i="1"/>
  <c r="W73" i="1" s="1"/>
  <c r="U73" i="1"/>
  <c r="T70" i="1"/>
  <c r="T73" i="1" s="1"/>
  <c r="L73" i="1"/>
  <c r="K70" i="1"/>
  <c r="K74" i="1" s="1"/>
  <c r="J74" i="1"/>
  <c r="I74" i="1"/>
  <c r="H74" i="1"/>
  <c r="G70" i="1"/>
  <c r="G73" i="1" s="1"/>
  <c r="AO69" i="1"/>
  <c r="AP68" i="1" s="1"/>
  <c r="AA68" i="1"/>
  <c r="BL68" i="1"/>
  <c r="AO68" i="1"/>
  <c r="Z68" i="1"/>
  <c r="M68" i="1"/>
  <c r="M66" i="1"/>
  <c r="L63" i="1"/>
  <c r="L67" i="1" s="1"/>
  <c r="K63" i="1"/>
  <c r="K67" i="1" s="1"/>
  <c r="J63" i="1"/>
  <c r="J67" i="1" s="1"/>
  <c r="I63" i="1"/>
  <c r="I67" i="1" s="1"/>
  <c r="H63" i="1"/>
  <c r="H67" i="1" s="1"/>
  <c r="G63" i="1"/>
  <c r="G66" i="1" s="1"/>
  <c r="M62" i="1"/>
  <c r="N61" i="1" s="1"/>
  <c r="BL61" i="1"/>
  <c r="M61" i="1"/>
  <c r="L60" i="1"/>
  <c r="G60" i="1"/>
  <c r="M59" i="1"/>
  <c r="L59" i="1"/>
  <c r="G59" i="1"/>
  <c r="Y59" i="1"/>
  <c r="X56" i="1"/>
  <c r="X60" i="1" s="1"/>
  <c r="W56" i="1"/>
  <c r="W59" i="1" s="1"/>
  <c r="V56" i="1"/>
  <c r="V59" i="1" s="1"/>
  <c r="U59" i="1"/>
  <c r="T56" i="1"/>
  <c r="T59" i="1" s="1"/>
  <c r="K60" i="1"/>
  <c r="J60" i="1"/>
  <c r="I60" i="1"/>
  <c r="AA54" i="1"/>
  <c r="BL54" i="1"/>
  <c r="Z54" i="1"/>
  <c r="M54" i="1"/>
  <c r="M52" i="1"/>
  <c r="BB52" i="1"/>
  <c r="BA49" i="1"/>
  <c r="BA53" i="1" s="1"/>
  <c r="AZ49" i="1"/>
  <c r="AZ52" i="1" s="1"/>
  <c r="AY49" i="1"/>
  <c r="AY52" i="1" s="1"/>
  <c r="AX49" i="1"/>
  <c r="AX52" i="1" s="1"/>
  <c r="AN52" i="1"/>
  <c r="AM52" i="1"/>
  <c r="AL53" i="1"/>
  <c r="AK52" i="1"/>
  <c r="AJ52" i="1"/>
  <c r="Y52" i="1"/>
  <c r="X49" i="1"/>
  <c r="X52" i="1" s="1"/>
  <c r="W49" i="1"/>
  <c r="W53" i="1" s="1"/>
  <c r="V49" i="1"/>
  <c r="V52" i="1" s="1"/>
  <c r="U52" i="1"/>
  <c r="T49" i="1"/>
  <c r="T52" i="1" s="1"/>
  <c r="L49" i="1"/>
  <c r="L52" i="1" s="1"/>
  <c r="K49" i="1"/>
  <c r="K53" i="1" s="1"/>
  <c r="J49" i="1"/>
  <c r="J53" i="1" s="1"/>
  <c r="I49" i="1"/>
  <c r="I53" i="1" s="1"/>
  <c r="H53" i="1"/>
  <c r="G49" i="1"/>
  <c r="G53" i="1" s="1"/>
  <c r="BC48" i="1"/>
  <c r="BD47" i="1" s="1"/>
  <c r="AO48" i="1"/>
  <c r="AP47" i="1" s="1"/>
  <c r="Z48" i="1"/>
  <c r="AA47" i="1" s="1"/>
  <c r="M48" i="1"/>
  <c r="N47" i="1" s="1"/>
  <c r="BL47" i="1"/>
  <c r="BC47" i="1"/>
  <c r="AO47" i="1"/>
  <c r="Z47" i="1"/>
  <c r="M47" i="1"/>
  <c r="M45" i="1"/>
  <c r="L42" i="1"/>
  <c r="L46" i="1" s="1"/>
  <c r="K42" i="1"/>
  <c r="K45" i="1" s="1"/>
  <c r="J42" i="1"/>
  <c r="J46" i="1" s="1"/>
  <c r="I42" i="1"/>
  <c r="I45" i="1" s="1"/>
  <c r="H46" i="1"/>
  <c r="G42" i="1"/>
  <c r="G46" i="1" s="1"/>
  <c r="M41" i="1"/>
  <c r="N40" i="1" s="1"/>
  <c r="BL40" i="1"/>
  <c r="M40" i="1"/>
  <c r="M38" i="1"/>
  <c r="BA35" i="1"/>
  <c r="BA39" i="1" s="1"/>
  <c r="AZ35" i="1"/>
  <c r="AZ38" i="1" s="1"/>
  <c r="AY35" i="1"/>
  <c r="AY38" i="1" s="1"/>
  <c r="AX35" i="1"/>
  <c r="AX38" i="1" s="1"/>
  <c r="AN38" i="1"/>
  <c r="AM38" i="1"/>
  <c r="AL39" i="1"/>
  <c r="AK38" i="1"/>
  <c r="AJ38" i="1"/>
  <c r="Y38" i="1"/>
  <c r="X35" i="1"/>
  <c r="X38" i="1" s="1"/>
  <c r="W35" i="1"/>
  <c r="W39" i="1" s="1"/>
  <c r="V38" i="1"/>
  <c r="U38" i="1"/>
  <c r="T35" i="1"/>
  <c r="T38" i="1" s="1"/>
  <c r="L35" i="1"/>
  <c r="L39" i="1" s="1"/>
  <c r="K35" i="1"/>
  <c r="K38" i="1" s="1"/>
  <c r="J35" i="1"/>
  <c r="J39" i="1" s="1"/>
  <c r="I35" i="1"/>
  <c r="I39" i="1" s="1"/>
  <c r="H39" i="1"/>
  <c r="G35" i="1"/>
  <c r="G39" i="1" s="1"/>
  <c r="BC34" i="1"/>
  <c r="BD33" i="1" s="1"/>
  <c r="AP33" i="1"/>
  <c r="AA33" i="1"/>
  <c r="N33" i="1"/>
  <c r="BL33" i="1"/>
  <c r="BC33" i="1"/>
  <c r="AO33" i="1"/>
  <c r="Z33" i="1"/>
  <c r="M33" i="1"/>
  <c r="M31" i="1"/>
  <c r="BB32" i="1"/>
  <c r="BA28" i="1"/>
  <c r="BA31" i="1" s="1"/>
  <c r="AZ28" i="1"/>
  <c r="AZ31" i="1" s="1"/>
  <c r="AY28" i="1"/>
  <c r="AY31" i="1" s="1"/>
  <c r="AX28" i="1"/>
  <c r="AX32" i="1" s="1"/>
  <c r="AN31" i="1"/>
  <c r="AM32" i="1"/>
  <c r="AL31" i="1"/>
  <c r="AK31" i="1"/>
  <c r="AJ31" i="1"/>
  <c r="Y31" i="1"/>
  <c r="X28" i="1"/>
  <c r="X32" i="1" s="1"/>
  <c r="W28" i="1"/>
  <c r="W31" i="1" s="1"/>
  <c r="V28" i="1"/>
  <c r="V31" i="1" s="1"/>
  <c r="U31" i="1"/>
  <c r="T28" i="1"/>
  <c r="T31" i="1" s="1"/>
  <c r="L28" i="1"/>
  <c r="L32" i="1" s="1"/>
  <c r="K28" i="1"/>
  <c r="K32" i="1" s="1"/>
  <c r="J28" i="1"/>
  <c r="J32" i="1" s="1"/>
  <c r="I28" i="1"/>
  <c r="I31" i="1" s="1"/>
  <c r="H31" i="1"/>
  <c r="G28" i="1"/>
  <c r="G32" i="1" s="1"/>
  <c r="BD26" i="1"/>
  <c r="AP26" i="1"/>
  <c r="Z27" i="1"/>
  <c r="AA26" i="1" s="1"/>
  <c r="M27" i="1"/>
  <c r="N26" i="1" s="1"/>
  <c r="BL26" i="1"/>
  <c r="BC26" i="1"/>
  <c r="AO26" i="1"/>
  <c r="Z26" i="1"/>
  <c r="M26" i="1"/>
  <c r="L25" i="1"/>
  <c r="J25" i="1"/>
  <c r="I25" i="1"/>
  <c r="G25" i="1"/>
  <c r="M24" i="1"/>
  <c r="L24" i="1"/>
  <c r="J24" i="1"/>
  <c r="I24" i="1"/>
  <c r="G24" i="1"/>
  <c r="BB25" i="1"/>
  <c r="BA21" i="1"/>
  <c r="BA24" i="1" s="1"/>
  <c r="AZ21" i="1"/>
  <c r="AZ24" i="1" s="1"/>
  <c r="AY21" i="1"/>
  <c r="AY24" i="1" s="1"/>
  <c r="AX21" i="1"/>
  <c r="AX24" i="1" s="1"/>
  <c r="AN24" i="1"/>
  <c r="AM25" i="1"/>
  <c r="AL24" i="1"/>
  <c r="AK24" i="1"/>
  <c r="AJ24" i="1"/>
  <c r="AI24" i="1"/>
  <c r="Y24" i="1"/>
  <c r="X21" i="1"/>
  <c r="X25" i="1" s="1"/>
  <c r="W21" i="1"/>
  <c r="W24" i="1" s="1"/>
  <c r="V21" i="1"/>
  <c r="V24" i="1" s="1"/>
  <c r="U24" i="1"/>
  <c r="T21" i="1"/>
  <c r="T24" i="1" s="1"/>
  <c r="K25" i="1"/>
  <c r="H25" i="1"/>
  <c r="BC20" i="1"/>
  <c r="BD19" i="1" s="1"/>
  <c r="AO20" i="1"/>
  <c r="AP19" i="1" s="1"/>
  <c r="Z20" i="1"/>
  <c r="AA19" i="1" s="1"/>
  <c r="M20" i="1"/>
  <c r="N19" i="1" s="1"/>
  <c r="BL19" i="1"/>
  <c r="BC19" i="1"/>
  <c r="AO19" i="1"/>
  <c r="Z19" i="1"/>
  <c r="M19" i="1"/>
  <c r="BE215" i="1" l="1"/>
  <c r="BB220" i="1"/>
  <c r="BA220" i="1"/>
  <c r="AZ220" i="1"/>
  <c r="AB96" i="1"/>
  <c r="AC96" i="1" s="1"/>
  <c r="G101" i="1"/>
  <c r="AL102" i="1"/>
  <c r="AJ102" i="1"/>
  <c r="AI102" i="1"/>
  <c r="AN53" i="1"/>
  <c r="BA102" i="1"/>
  <c r="AX102" i="1"/>
  <c r="J102" i="1"/>
  <c r="BS96" i="1"/>
  <c r="BU96" i="1" s="1"/>
  <c r="BY96" i="1" s="1"/>
  <c r="H102" i="1"/>
  <c r="O96" i="1"/>
  <c r="AE96" i="1" s="1"/>
  <c r="AG96" i="1" s="1"/>
  <c r="AN101" i="1"/>
  <c r="BD96" i="1"/>
  <c r="L101" i="1"/>
  <c r="AM101" i="1"/>
  <c r="BB101" i="1"/>
  <c r="AX25" i="1"/>
  <c r="AJ116" i="1"/>
  <c r="G87" i="1"/>
  <c r="W221" i="1"/>
  <c r="AM116" i="1"/>
  <c r="I101" i="1"/>
  <c r="AK102" i="1"/>
  <c r="AZ102" i="1"/>
  <c r="J87" i="1"/>
  <c r="K101" i="1"/>
  <c r="U116" i="1"/>
  <c r="Y32" i="1"/>
  <c r="K115" i="1"/>
  <c r="H115" i="1"/>
  <c r="BS110" i="1"/>
  <c r="BU110" i="1" s="1"/>
  <c r="BY110" i="1" s="1"/>
  <c r="O110" i="1"/>
  <c r="AL115" i="1"/>
  <c r="T60" i="1"/>
  <c r="AN144" i="1"/>
  <c r="BS159" i="1"/>
  <c r="BU159" i="1" s="1"/>
  <c r="BY159" i="1" s="1"/>
  <c r="L115" i="1"/>
  <c r="Y116" i="1"/>
  <c r="AN116" i="1"/>
  <c r="W115" i="1"/>
  <c r="G115" i="1"/>
  <c r="T116" i="1"/>
  <c r="AI116" i="1"/>
  <c r="BS145" i="1"/>
  <c r="BU145" i="1" s="1"/>
  <c r="BY145" i="1" s="1"/>
  <c r="AM39" i="1"/>
  <c r="AN74" i="1"/>
  <c r="L81" i="1"/>
  <c r="J122" i="1"/>
  <c r="I115" i="1"/>
  <c r="V116" i="1"/>
  <c r="AK116" i="1"/>
  <c r="AJ32" i="1"/>
  <c r="AZ25" i="1"/>
  <c r="AZ32" i="1"/>
  <c r="AM53" i="1"/>
  <c r="Y81" i="1"/>
  <c r="BS89" i="1"/>
  <c r="BU89" i="1" s="1"/>
  <c r="BY89" i="1" s="1"/>
  <c r="J94" i="1"/>
  <c r="I241" i="1"/>
  <c r="J115" i="1"/>
  <c r="BA25" i="1"/>
  <c r="AK32" i="1"/>
  <c r="K52" i="1"/>
  <c r="AN81" i="1"/>
  <c r="L94" i="1"/>
  <c r="AI186" i="1"/>
  <c r="J192" i="1"/>
  <c r="AL214" i="1"/>
  <c r="I248" i="1"/>
  <c r="L122" i="1"/>
  <c r="T186" i="1"/>
  <c r="BS61" i="1"/>
  <c r="BU61" i="1" s="1"/>
  <c r="BY61" i="1" s="1"/>
  <c r="Y144" i="1"/>
  <c r="AX186" i="1"/>
  <c r="BA32" i="1"/>
  <c r="L53" i="1"/>
  <c r="Y74" i="1"/>
  <c r="G109" i="1"/>
  <c r="J199" i="1"/>
  <c r="BS243" i="1"/>
  <c r="BU243" i="1" s="1"/>
  <c r="BY243" i="1" s="1"/>
  <c r="I38" i="1"/>
  <c r="L66" i="1"/>
  <c r="W25" i="1"/>
  <c r="AK39" i="1"/>
  <c r="L45" i="1"/>
  <c r="AK53" i="1"/>
  <c r="AI74" i="1"/>
  <c r="AN151" i="1"/>
  <c r="G165" i="1"/>
  <c r="O159" i="1" s="1"/>
  <c r="G185" i="1"/>
  <c r="L234" i="1"/>
  <c r="J227" i="1"/>
  <c r="BS222" i="1"/>
  <c r="BU222" i="1" s="1"/>
  <c r="BY222" i="1" s="1"/>
  <c r="H220" i="1"/>
  <c r="L213" i="1"/>
  <c r="J214" i="1"/>
  <c r="BS208" i="1"/>
  <c r="BU208" i="1" s="1"/>
  <c r="BY208" i="1" s="1"/>
  <c r="J206" i="1"/>
  <c r="AI25" i="1"/>
  <c r="AN39" i="1"/>
  <c r="BS40" i="1"/>
  <c r="BU40" i="1" s="1"/>
  <c r="BY40" i="1" s="1"/>
  <c r="I46" i="1"/>
  <c r="V53" i="1"/>
  <c r="AZ53" i="1"/>
  <c r="AI81" i="1"/>
  <c r="L88" i="1"/>
  <c r="G130" i="1"/>
  <c r="AI144" i="1"/>
  <c r="Y158" i="1"/>
  <c r="L165" i="1"/>
  <c r="G179" i="1"/>
  <c r="L192" i="1"/>
  <c r="L206" i="1"/>
  <c r="AL207" i="1"/>
  <c r="W214" i="1"/>
  <c r="J220" i="1"/>
  <c r="Y221" i="1"/>
  <c r="L241" i="1"/>
  <c r="AX179" i="1"/>
  <c r="AK25" i="1"/>
  <c r="U32" i="1"/>
  <c r="AL32" i="1"/>
  <c r="V39" i="1"/>
  <c r="AZ39" i="1"/>
  <c r="K46" i="1"/>
  <c r="X53" i="1"/>
  <c r="BB53" i="1"/>
  <c r="G67" i="1"/>
  <c r="O61" i="1" s="1"/>
  <c r="AL81" i="1"/>
  <c r="BS82" i="1"/>
  <c r="BU82" i="1" s="1"/>
  <c r="BY82" i="1" s="1"/>
  <c r="T130" i="1"/>
  <c r="AI158" i="1"/>
  <c r="T165" i="1"/>
  <c r="BS173" i="1"/>
  <c r="BU173" i="1" s="1"/>
  <c r="BY173" i="1" s="1"/>
  <c r="T179" i="1"/>
  <c r="BS194" i="1"/>
  <c r="BU194" i="1" s="1"/>
  <c r="BY194" i="1" s="1"/>
  <c r="L200" i="1"/>
  <c r="O194" i="1" s="1"/>
  <c r="AN207" i="1"/>
  <c r="Y214" i="1"/>
  <c r="L220" i="1"/>
  <c r="AL221" i="1"/>
  <c r="L249" i="1"/>
  <c r="Y25" i="1"/>
  <c r="Y60" i="1"/>
  <c r="T158" i="1"/>
  <c r="T25" i="1"/>
  <c r="AL25" i="1"/>
  <c r="V32" i="1"/>
  <c r="AN32" i="1"/>
  <c r="X39" i="1"/>
  <c r="BB39" i="1"/>
  <c r="Y53" i="1"/>
  <c r="X73" i="1"/>
  <c r="W130" i="1"/>
  <c r="AX144" i="1"/>
  <c r="AN158" i="1"/>
  <c r="Y165" i="1"/>
  <c r="Y179" i="1"/>
  <c r="Y186" i="1"/>
  <c r="BA207" i="1"/>
  <c r="H214" i="1"/>
  <c r="AJ214" i="1"/>
  <c r="AN221" i="1"/>
  <c r="I234" i="1"/>
  <c r="Y207" i="1"/>
  <c r="U214" i="1"/>
  <c r="V25" i="1"/>
  <c r="AN25" i="1"/>
  <c r="W32" i="1"/>
  <c r="AY32" i="1"/>
  <c r="Y39" i="1"/>
  <c r="O40" i="1"/>
  <c r="P40" i="1" s="1"/>
  <c r="R40" i="1" s="1"/>
  <c r="T74" i="1"/>
  <c r="T81" i="1"/>
  <c r="G94" i="1"/>
  <c r="Y130" i="1"/>
  <c r="Y151" i="1"/>
  <c r="AX158" i="1"/>
  <c r="AI179" i="1"/>
  <c r="O229" i="1"/>
  <c r="P229" i="1" s="1"/>
  <c r="R229" i="1" s="1"/>
  <c r="BS54" i="1"/>
  <c r="BU54" i="1" s="1"/>
  <c r="BY54" i="1" s="1"/>
  <c r="BS68" i="1"/>
  <c r="BU68" i="1" s="1"/>
  <c r="BY68" i="1" s="1"/>
  <c r="W81" i="1"/>
  <c r="O89" i="1"/>
  <c r="P89" i="1" s="1"/>
  <c r="R89" i="1" s="1"/>
  <c r="T144" i="1"/>
  <c r="AN179" i="1"/>
  <c r="BS180" i="1"/>
  <c r="BU180" i="1" s="1"/>
  <c r="BY180" i="1" s="1"/>
  <c r="AN186" i="1"/>
  <c r="BS187" i="1"/>
  <c r="BU187" i="1" s="1"/>
  <c r="BY187" i="1" s="1"/>
  <c r="BS201" i="1"/>
  <c r="BU201" i="1" s="1"/>
  <c r="BY201" i="1" s="1"/>
  <c r="W207" i="1"/>
  <c r="AN214" i="1"/>
  <c r="BS215" i="1"/>
  <c r="BU215" i="1" s="1"/>
  <c r="BY215" i="1" s="1"/>
  <c r="BS229" i="1"/>
  <c r="BU229" i="1" s="1"/>
  <c r="BY229" i="1" s="1"/>
  <c r="BS236" i="1"/>
  <c r="BU236" i="1" s="1"/>
  <c r="BY236" i="1" s="1"/>
  <c r="O243" i="1"/>
  <c r="P243" i="1" s="1"/>
  <c r="R243" i="1" s="1"/>
  <c r="L186" i="1"/>
  <c r="O180" i="1" s="1"/>
  <c r="L179" i="1"/>
  <c r="O173" i="1" s="1"/>
  <c r="N173" i="1"/>
  <c r="L171" i="1"/>
  <c r="BS166" i="1"/>
  <c r="BU166" i="1" s="1"/>
  <c r="BY166" i="1" s="1"/>
  <c r="G172" i="1"/>
  <c r="O166" i="1" s="1"/>
  <c r="N159" i="1"/>
  <c r="L158" i="1"/>
  <c r="O152" i="1" s="1"/>
  <c r="BS152" i="1"/>
  <c r="BU152" i="1" s="1"/>
  <c r="BY152" i="1" s="1"/>
  <c r="G157" i="1"/>
  <c r="L150" i="1"/>
  <c r="N145" i="1"/>
  <c r="G150" i="1"/>
  <c r="L144" i="1"/>
  <c r="O138" i="1" s="1"/>
  <c r="BS138" i="1"/>
  <c r="BU138" i="1" s="1"/>
  <c r="BY138" i="1" s="1"/>
  <c r="G143" i="1"/>
  <c r="BS131" i="1"/>
  <c r="BU131" i="1" s="1"/>
  <c r="BY131" i="1" s="1"/>
  <c r="L129" i="1"/>
  <c r="J129" i="1"/>
  <c r="BS124" i="1"/>
  <c r="BU124" i="1" s="1"/>
  <c r="BY124" i="1" s="1"/>
  <c r="BS117" i="1"/>
  <c r="BU117" i="1" s="1"/>
  <c r="BY117" i="1" s="1"/>
  <c r="G123" i="1"/>
  <c r="O117" i="1" s="1"/>
  <c r="L109" i="1"/>
  <c r="J109" i="1"/>
  <c r="BS103" i="1"/>
  <c r="BU103" i="1" s="1"/>
  <c r="BY103" i="1" s="1"/>
  <c r="BS75" i="1"/>
  <c r="BU75" i="1" s="1"/>
  <c r="BY75" i="1" s="1"/>
  <c r="J81" i="1"/>
  <c r="G81" i="1"/>
  <c r="L74" i="1"/>
  <c r="O68" i="1" s="1"/>
  <c r="G74" i="1"/>
  <c r="N68" i="1"/>
  <c r="N54" i="1"/>
  <c r="I52" i="1"/>
  <c r="O47" i="1"/>
  <c r="P47" i="1" s="1"/>
  <c r="R47" i="1" s="1"/>
  <c r="BS47" i="1"/>
  <c r="BU47" i="1" s="1"/>
  <c r="BY47" i="1" s="1"/>
  <c r="L38" i="1"/>
  <c r="K39" i="1"/>
  <c r="BS33" i="1"/>
  <c r="BU33" i="1" s="1"/>
  <c r="BY33" i="1" s="1"/>
  <c r="L31" i="1"/>
  <c r="J31" i="1"/>
  <c r="I32" i="1"/>
  <c r="H32" i="1"/>
  <c r="O26" i="1" s="1"/>
  <c r="BS26" i="1"/>
  <c r="BU26" i="1" s="1"/>
  <c r="BY26" i="1" s="1"/>
  <c r="BS19" i="1"/>
  <c r="BU19" i="1" s="1"/>
  <c r="BY19" i="1" s="1"/>
  <c r="O236" i="1"/>
  <c r="G234" i="1"/>
  <c r="G241" i="1"/>
  <c r="G248" i="1"/>
  <c r="H234" i="1"/>
  <c r="H241" i="1"/>
  <c r="H248" i="1"/>
  <c r="J234" i="1"/>
  <c r="J241" i="1"/>
  <c r="J248" i="1"/>
  <c r="K234" i="1"/>
  <c r="K241" i="1"/>
  <c r="K248" i="1"/>
  <c r="O222" i="1"/>
  <c r="O215" i="1"/>
  <c r="AM213" i="1"/>
  <c r="X220" i="1"/>
  <c r="AM220" i="1"/>
  <c r="G213" i="1"/>
  <c r="T214" i="1"/>
  <c r="AI214" i="1"/>
  <c r="G220" i="1"/>
  <c r="T221" i="1"/>
  <c r="AI221" i="1"/>
  <c r="G227" i="1"/>
  <c r="U221" i="1"/>
  <c r="AJ221" i="1"/>
  <c r="H227" i="1"/>
  <c r="AP215" i="1"/>
  <c r="I213" i="1"/>
  <c r="V214" i="1"/>
  <c r="AK214" i="1"/>
  <c r="I220" i="1"/>
  <c r="V221" i="1"/>
  <c r="AK221" i="1"/>
  <c r="I227" i="1"/>
  <c r="X213" i="1"/>
  <c r="K213" i="1"/>
  <c r="K220" i="1"/>
  <c r="K227" i="1"/>
  <c r="O187" i="1"/>
  <c r="O201" i="1"/>
  <c r="AP201" i="1"/>
  <c r="X206" i="1"/>
  <c r="AM206" i="1"/>
  <c r="BB206" i="1"/>
  <c r="G192" i="1"/>
  <c r="G199" i="1"/>
  <c r="G206" i="1"/>
  <c r="T207" i="1"/>
  <c r="AI207" i="1"/>
  <c r="AX207" i="1"/>
  <c r="H192" i="1"/>
  <c r="H199" i="1"/>
  <c r="H206" i="1"/>
  <c r="U207" i="1"/>
  <c r="AJ207" i="1"/>
  <c r="AY207" i="1"/>
  <c r="I192" i="1"/>
  <c r="I199" i="1"/>
  <c r="I206" i="1"/>
  <c r="V207" i="1"/>
  <c r="AK207" i="1"/>
  <c r="AZ207" i="1"/>
  <c r="K192" i="1"/>
  <c r="K199" i="1"/>
  <c r="K206" i="1"/>
  <c r="X178" i="1"/>
  <c r="AM178" i="1"/>
  <c r="H178" i="1"/>
  <c r="U179" i="1"/>
  <c r="AJ179" i="1"/>
  <c r="AY179" i="1"/>
  <c r="H185" i="1"/>
  <c r="U186" i="1"/>
  <c r="AJ186" i="1"/>
  <c r="AY186" i="1"/>
  <c r="BB178" i="1"/>
  <c r="X185" i="1"/>
  <c r="BB185" i="1"/>
  <c r="I178" i="1"/>
  <c r="V179" i="1"/>
  <c r="AK179" i="1"/>
  <c r="AZ179" i="1"/>
  <c r="I185" i="1"/>
  <c r="V186" i="1"/>
  <c r="AK186" i="1"/>
  <c r="AZ186" i="1"/>
  <c r="AM185" i="1"/>
  <c r="J178" i="1"/>
  <c r="W179" i="1"/>
  <c r="AL179" i="1"/>
  <c r="BA179" i="1"/>
  <c r="J185" i="1"/>
  <c r="W186" i="1"/>
  <c r="AL186" i="1"/>
  <c r="BA186" i="1"/>
  <c r="K178" i="1"/>
  <c r="K185" i="1"/>
  <c r="H157" i="1"/>
  <c r="U158" i="1"/>
  <c r="AJ158" i="1"/>
  <c r="AY158" i="1"/>
  <c r="H164" i="1"/>
  <c r="U165" i="1"/>
  <c r="H171" i="1"/>
  <c r="X164" i="1"/>
  <c r="I157" i="1"/>
  <c r="V158" i="1"/>
  <c r="AK158" i="1"/>
  <c r="AZ158" i="1"/>
  <c r="I164" i="1"/>
  <c r="V165" i="1"/>
  <c r="I171" i="1"/>
  <c r="X157" i="1"/>
  <c r="AM157" i="1"/>
  <c r="BB157" i="1"/>
  <c r="J157" i="1"/>
  <c r="W158" i="1"/>
  <c r="AL158" i="1"/>
  <c r="BA158" i="1"/>
  <c r="J164" i="1"/>
  <c r="W165" i="1"/>
  <c r="J171" i="1"/>
  <c r="K157" i="1"/>
  <c r="K164" i="1"/>
  <c r="K171" i="1"/>
  <c r="O131" i="1"/>
  <c r="O145" i="1"/>
  <c r="BB143" i="1"/>
  <c r="T151" i="1"/>
  <c r="AI151" i="1"/>
  <c r="AX151" i="1"/>
  <c r="AM143" i="1"/>
  <c r="H136" i="1"/>
  <c r="H143" i="1"/>
  <c r="U144" i="1"/>
  <c r="AJ144" i="1"/>
  <c r="AY144" i="1"/>
  <c r="H150" i="1"/>
  <c r="U151" i="1"/>
  <c r="AJ151" i="1"/>
  <c r="AY151" i="1"/>
  <c r="X143" i="1"/>
  <c r="I136" i="1"/>
  <c r="I143" i="1"/>
  <c r="V144" i="1"/>
  <c r="AK144" i="1"/>
  <c r="AZ144" i="1"/>
  <c r="I150" i="1"/>
  <c r="V151" i="1"/>
  <c r="AK151" i="1"/>
  <c r="AZ151" i="1"/>
  <c r="X150" i="1"/>
  <c r="AM150" i="1"/>
  <c r="J136" i="1"/>
  <c r="J143" i="1"/>
  <c r="W144" i="1"/>
  <c r="AL144" i="1"/>
  <c r="BA144" i="1"/>
  <c r="J150" i="1"/>
  <c r="W151" i="1"/>
  <c r="AL151" i="1"/>
  <c r="BA151" i="1"/>
  <c r="BB150" i="1"/>
  <c r="K136" i="1"/>
  <c r="K143" i="1"/>
  <c r="K150" i="1"/>
  <c r="O124" i="1"/>
  <c r="H108" i="1"/>
  <c r="H122" i="1"/>
  <c r="H129" i="1"/>
  <c r="U130" i="1"/>
  <c r="X129" i="1"/>
  <c r="I108" i="1"/>
  <c r="I122" i="1"/>
  <c r="I129" i="1"/>
  <c r="V130" i="1"/>
  <c r="K108" i="1"/>
  <c r="K122" i="1"/>
  <c r="K129" i="1"/>
  <c r="O82" i="1"/>
  <c r="H80" i="1"/>
  <c r="U81" i="1"/>
  <c r="AJ81" i="1"/>
  <c r="H87" i="1"/>
  <c r="H94" i="1"/>
  <c r="AM80" i="1"/>
  <c r="I80" i="1"/>
  <c r="V81" i="1"/>
  <c r="AK81" i="1"/>
  <c r="I87" i="1"/>
  <c r="I94" i="1"/>
  <c r="X80" i="1"/>
  <c r="K80" i="1"/>
  <c r="K87" i="1"/>
  <c r="K94" i="1"/>
  <c r="O54" i="1"/>
  <c r="H59" i="1"/>
  <c r="U60" i="1"/>
  <c r="H66" i="1"/>
  <c r="H73" i="1"/>
  <c r="U74" i="1"/>
  <c r="AJ74" i="1"/>
  <c r="I59" i="1"/>
  <c r="V60" i="1"/>
  <c r="I66" i="1"/>
  <c r="I73" i="1"/>
  <c r="V74" i="1"/>
  <c r="AK74" i="1"/>
  <c r="X59" i="1"/>
  <c r="AM73" i="1"/>
  <c r="J59" i="1"/>
  <c r="W60" i="1"/>
  <c r="J66" i="1"/>
  <c r="J73" i="1"/>
  <c r="W74" i="1"/>
  <c r="AL74" i="1"/>
  <c r="K59" i="1"/>
  <c r="K66" i="1"/>
  <c r="K73" i="1"/>
  <c r="O33" i="1"/>
  <c r="G38" i="1"/>
  <c r="T39" i="1"/>
  <c r="AI39" i="1"/>
  <c r="AX39" i="1"/>
  <c r="G45" i="1"/>
  <c r="G52" i="1"/>
  <c r="T53" i="1"/>
  <c r="AI53" i="1"/>
  <c r="AX53" i="1"/>
  <c r="AL52" i="1"/>
  <c r="H38" i="1"/>
  <c r="U39" i="1"/>
  <c r="AJ39" i="1"/>
  <c r="AY39" i="1"/>
  <c r="H45" i="1"/>
  <c r="H52" i="1"/>
  <c r="U53" i="1"/>
  <c r="AJ53" i="1"/>
  <c r="AY53" i="1"/>
  <c r="W38" i="1"/>
  <c r="AL38" i="1"/>
  <c r="BA38" i="1"/>
  <c r="W52" i="1"/>
  <c r="BA52" i="1"/>
  <c r="J38" i="1"/>
  <c r="J45" i="1"/>
  <c r="J52" i="1"/>
  <c r="AI31" i="1"/>
  <c r="AX31" i="1"/>
  <c r="X31" i="1"/>
  <c r="AM31" i="1"/>
  <c r="BB31" i="1"/>
  <c r="G31" i="1"/>
  <c r="T32" i="1"/>
  <c r="K31" i="1"/>
  <c r="O19" i="1"/>
  <c r="H24" i="1"/>
  <c r="U25" i="1"/>
  <c r="AB19" i="1" s="1"/>
  <c r="AC19" i="1" s="1"/>
  <c r="AJ25" i="1"/>
  <c r="AY25" i="1"/>
  <c r="BE19" i="1" s="1"/>
  <c r="AM24" i="1"/>
  <c r="X24" i="1"/>
  <c r="BB24" i="1"/>
  <c r="K24" i="1"/>
  <c r="BC13" i="1"/>
  <c r="BD12" i="1" s="1"/>
  <c r="AP12" i="1"/>
  <c r="Z13" i="1"/>
  <c r="AA12" i="1" s="1"/>
  <c r="BF215" i="1" l="1"/>
  <c r="BH215" i="1"/>
  <c r="BJ215" i="1" s="1"/>
  <c r="AQ152" i="1"/>
  <c r="AR152" i="1" s="1"/>
  <c r="AQ96" i="1"/>
  <c r="AR96" i="1" s="1"/>
  <c r="AQ26" i="1"/>
  <c r="AR26" i="1" s="1"/>
  <c r="AQ19" i="1"/>
  <c r="AR19" i="1" s="1"/>
  <c r="BE96" i="1"/>
  <c r="BW96" i="1" s="1"/>
  <c r="BE26" i="1"/>
  <c r="BF26" i="1" s="1"/>
  <c r="P96" i="1"/>
  <c r="R96" i="1" s="1"/>
  <c r="O208" i="1"/>
  <c r="P208" i="1" s="1"/>
  <c r="R208" i="1" s="1"/>
  <c r="AQ110" i="1"/>
  <c r="AR110" i="1" s="1"/>
  <c r="AB110" i="1"/>
  <c r="AC110" i="1" s="1"/>
  <c r="P110" i="1"/>
  <c r="R110" i="1" s="1"/>
  <c r="O75" i="1"/>
  <c r="P75" i="1" s="1"/>
  <c r="R75" i="1" s="1"/>
  <c r="AB47" i="1"/>
  <c r="AC47" i="1" s="1"/>
  <c r="BE33" i="1"/>
  <c r="BF33" i="1" s="1"/>
  <c r="O103" i="1"/>
  <c r="P103" i="1" s="1"/>
  <c r="R103" i="1" s="1"/>
  <c r="AB26" i="1"/>
  <c r="AC26" i="1" s="1"/>
  <c r="AB33" i="1"/>
  <c r="AC33" i="1" s="1"/>
  <c r="AQ215" i="1"/>
  <c r="AR215" i="1" s="1"/>
  <c r="AB124" i="1"/>
  <c r="AC124" i="1" s="1"/>
  <c r="AQ138" i="1"/>
  <c r="AR138" i="1" s="1"/>
  <c r="BE201" i="1"/>
  <c r="BF201" i="1" s="1"/>
  <c r="AQ47" i="1"/>
  <c r="AR47" i="1" s="1"/>
  <c r="AQ201" i="1"/>
  <c r="AR201" i="1" s="1"/>
  <c r="P236" i="1"/>
  <c r="R236" i="1" s="1"/>
  <c r="AB215" i="1"/>
  <c r="AC215" i="1" s="1"/>
  <c r="P215" i="1"/>
  <c r="R215" i="1" s="1"/>
  <c r="P222" i="1"/>
  <c r="R222" i="1" s="1"/>
  <c r="AQ208" i="1"/>
  <c r="AR208" i="1" s="1"/>
  <c r="AB208" i="1"/>
  <c r="P194" i="1"/>
  <c r="R194" i="1" s="1"/>
  <c r="P201" i="1"/>
  <c r="R201" i="1" s="1"/>
  <c r="AB201" i="1"/>
  <c r="AC201" i="1" s="1"/>
  <c r="P187" i="1"/>
  <c r="R187" i="1" s="1"/>
  <c r="AQ180" i="1"/>
  <c r="AR180" i="1" s="1"/>
  <c r="AB180" i="1"/>
  <c r="AC180" i="1" s="1"/>
  <c r="P173" i="1"/>
  <c r="R173" i="1" s="1"/>
  <c r="BE173" i="1"/>
  <c r="AQ173" i="1"/>
  <c r="AR173" i="1" s="1"/>
  <c r="BE180" i="1"/>
  <c r="AB173" i="1"/>
  <c r="AC173" i="1" s="1"/>
  <c r="P180" i="1"/>
  <c r="R180" i="1" s="1"/>
  <c r="AB159" i="1"/>
  <c r="AC159" i="1" s="1"/>
  <c r="BE152" i="1"/>
  <c r="P159" i="1"/>
  <c r="R159" i="1" s="1"/>
  <c r="P166" i="1"/>
  <c r="R166" i="1" s="1"/>
  <c r="AB152" i="1"/>
  <c r="AC152" i="1" s="1"/>
  <c r="P152" i="1"/>
  <c r="R152" i="1" s="1"/>
  <c r="P138" i="1"/>
  <c r="R138" i="1" s="1"/>
  <c r="P145" i="1"/>
  <c r="R145" i="1" s="1"/>
  <c r="BE145" i="1"/>
  <c r="AB145" i="1"/>
  <c r="AC145" i="1" s="1"/>
  <c r="AB138" i="1"/>
  <c r="AC138" i="1" s="1"/>
  <c r="P131" i="1"/>
  <c r="R131" i="1" s="1"/>
  <c r="AQ145" i="1"/>
  <c r="AR145" i="1" s="1"/>
  <c r="BE138" i="1"/>
  <c r="P117" i="1"/>
  <c r="R117" i="1" s="1"/>
  <c r="P124" i="1"/>
  <c r="R124" i="1" s="1"/>
  <c r="AQ75" i="1"/>
  <c r="AR75" i="1" s="1"/>
  <c r="AB75" i="1"/>
  <c r="AC75" i="1" s="1"/>
  <c r="P82" i="1"/>
  <c r="R82" i="1" s="1"/>
  <c r="AB54" i="1"/>
  <c r="AC54" i="1" s="1"/>
  <c r="P68" i="1"/>
  <c r="R68" i="1" s="1"/>
  <c r="P61" i="1"/>
  <c r="R61" i="1" s="1"/>
  <c r="AQ68" i="1"/>
  <c r="AR68" i="1" s="1"/>
  <c r="AB68" i="1"/>
  <c r="AC68" i="1" s="1"/>
  <c r="P54" i="1"/>
  <c r="R54" i="1" s="1"/>
  <c r="BE47" i="1"/>
  <c r="AQ33" i="1"/>
  <c r="AR33" i="1" s="1"/>
  <c r="P33" i="1"/>
  <c r="R33" i="1" s="1"/>
  <c r="P26" i="1"/>
  <c r="R26" i="1" s="1"/>
  <c r="AE19" i="1"/>
  <c r="AG19" i="1" s="1"/>
  <c r="P19" i="1"/>
  <c r="R19" i="1" s="1"/>
  <c r="BF19" i="1"/>
  <c r="BC12" i="1"/>
  <c r="AE33" i="1" l="1"/>
  <c r="AG33" i="1" s="1"/>
  <c r="AT152" i="1"/>
  <c r="AV152" i="1" s="1"/>
  <c r="AT19" i="1"/>
  <c r="AV19" i="1" s="1"/>
  <c r="BH19" i="1"/>
  <c r="BJ19" i="1" s="1"/>
  <c r="BW19" i="1"/>
  <c r="BF96" i="1"/>
  <c r="BH96" i="1"/>
  <c r="BJ96" i="1" s="1"/>
  <c r="AT96" i="1"/>
  <c r="AV96" i="1" s="1"/>
  <c r="AE124" i="1"/>
  <c r="AG124" i="1" s="1"/>
  <c r="AE47" i="1"/>
  <c r="AG47" i="1" s="1"/>
  <c r="AT26" i="1"/>
  <c r="AV26" i="1" s="1"/>
  <c r="AE26" i="1"/>
  <c r="AG26" i="1" s="1"/>
  <c r="AE159" i="1"/>
  <c r="AG159" i="1" s="1"/>
  <c r="AE110" i="1"/>
  <c r="AG110" i="1" s="1"/>
  <c r="BW26" i="1"/>
  <c r="BW103" i="1"/>
  <c r="BH26" i="1"/>
  <c r="BJ26" i="1" s="1"/>
  <c r="BW110" i="1"/>
  <c r="AT110" i="1"/>
  <c r="AV110" i="1" s="1"/>
  <c r="AT47" i="1"/>
  <c r="AV47" i="1" s="1"/>
  <c r="AE145" i="1"/>
  <c r="AG145" i="1" s="1"/>
  <c r="BH180" i="1"/>
  <c r="BJ180" i="1" s="1"/>
  <c r="BH33" i="1"/>
  <c r="BJ33" i="1" s="1"/>
  <c r="AE152" i="1"/>
  <c r="AG152" i="1" s="1"/>
  <c r="AE180" i="1"/>
  <c r="AG180" i="1" s="1"/>
  <c r="AT180" i="1"/>
  <c r="AV180" i="1" s="1"/>
  <c r="BW201" i="1"/>
  <c r="AT201" i="1"/>
  <c r="AV201" i="1" s="1"/>
  <c r="BW229" i="1"/>
  <c r="BW236" i="1"/>
  <c r="BW243" i="1"/>
  <c r="BW222" i="1"/>
  <c r="BW208" i="1"/>
  <c r="AE215" i="1"/>
  <c r="AG215" i="1" s="1"/>
  <c r="AC208" i="1"/>
  <c r="AT208" i="1"/>
  <c r="AV208" i="1" s="1"/>
  <c r="AE208" i="1"/>
  <c r="AG208" i="1" s="1"/>
  <c r="AT215" i="1"/>
  <c r="AV215" i="1" s="1"/>
  <c r="BW215" i="1"/>
  <c r="BH201" i="1"/>
  <c r="BJ201" i="1" s="1"/>
  <c r="BW187" i="1"/>
  <c r="AE201" i="1"/>
  <c r="AG201" i="1" s="1"/>
  <c r="BW194" i="1"/>
  <c r="BH173" i="1"/>
  <c r="BJ173" i="1" s="1"/>
  <c r="BW173" i="1"/>
  <c r="BF173" i="1"/>
  <c r="BW180" i="1"/>
  <c r="BF180" i="1"/>
  <c r="AE173" i="1"/>
  <c r="AG173" i="1" s="1"/>
  <c r="AT173" i="1"/>
  <c r="AV173" i="1" s="1"/>
  <c r="BW166" i="1"/>
  <c r="BW152" i="1"/>
  <c r="BF152" i="1"/>
  <c r="BH152" i="1"/>
  <c r="BJ152" i="1" s="1"/>
  <c r="BW159" i="1"/>
  <c r="BH145" i="1"/>
  <c r="BJ145" i="1" s="1"/>
  <c r="BW131" i="1"/>
  <c r="AT145" i="1"/>
  <c r="AV145" i="1" s="1"/>
  <c r="BW145" i="1"/>
  <c r="BF145" i="1"/>
  <c r="AE138" i="1"/>
  <c r="AG138" i="1" s="1"/>
  <c r="BW138" i="1"/>
  <c r="BF138" i="1"/>
  <c r="BH138" i="1"/>
  <c r="BJ138" i="1" s="1"/>
  <c r="AT138" i="1"/>
  <c r="AV138" i="1" s="1"/>
  <c r="BW124" i="1"/>
  <c r="BW117" i="1"/>
  <c r="BW82" i="1"/>
  <c r="AE75" i="1"/>
  <c r="AG75" i="1" s="1"/>
  <c r="AT75" i="1"/>
  <c r="AV75" i="1" s="1"/>
  <c r="BW75" i="1"/>
  <c r="BW89" i="1"/>
  <c r="AE68" i="1"/>
  <c r="AG68" i="1" s="1"/>
  <c r="AE54" i="1"/>
  <c r="AG54" i="1" s="1"/>
  <c r="AT68" i="1"/>
  <c r="AV68" i="1" s="1"/>
  <c r="BW54" i="1"/>
  <c r="BW61" i="1"/>
  <c r="BW68" i="1"/>
  <c r="BW40" i="1"/>
  <c r="BW47" i="1"/>
  <c r="BF47" i="1"/>
  <c r="BH47" i="1"/>
  <c r="BJ47" i="1" s="1"/>
  <c r="AT33" i="1"/>
  <c r="AV33" i="1" s="1"/>
  <c r="BW33" i="1"/>
  <c r="AN14" i="1"/>
  <c r="AL14" i="1" l="1"/>
  <c r="AL17" i="1" s="1"/>
  <c r="AL18" i="1" l="1"/>
  <c r="Z12" i="1"/>
  <c r="Y17" i="1" l="1"/>
  <c r="Y18" i="1"/>
  <c r="N12" i="1" l="1"/>
  <c r="BS12" i="1"/>
  <c r="BU12" i="1" s="1"/>
  <c r="G18" i="1"/>
  <c r="G17" i="1"/>
  <c r="BA14" i="1"/>
  <c r="AZ14" i="1"/>
  <c r="AY14" i="1"/>
  <c r="AX14" i="1"/>
  <c r="AK14" i="1"/>
  <c r="AJ14" i="1"/>
  <c r="AI14" i="1"/>
  <c r="X14" i="1"/>
  <c r="W14" i="1"/>
  <c r="V14" i="1"/>
  <c r="T14" i="1"/>
  <c r="AX18" i="1" l="1"/>
  <c r="AX17" i="1"/>
  <c r="BB18" i="1"/>
  <c r="BB17" i="1"/>
  <c r="AK18" i="1"/>
  <c r="AK17" i="1"/>
  <c r="K18" i="1"/>
  <c r="K17" i="1"/>
  <c r="AM18" i="1"/>
  <c r="AM17" i="1"/>
  <c r="AZ17" i="1"/>
  <c r="AZ18" i="1"/>
  <c r="L18" i="1"/>
  <c r="L17" i="1"/>
  <c r="AI17" i="1"/>
  <c r="AI18" i="1"/>
  <c r="AN17" i="1"/>
  <c r="AN18" i="1"/>
  <c r="BA18" i="1"/>
  <c r="BA17" i="1"/>
  <c r="AJ18" i="1"/>
  <c r="AJ17" i="1"/>
  <c r="AY18" i="1"/>
  <c r="AY17" i="1"/>
  <c r="W18" i="1"/>
  <c r="W17" i="1"/>
  <c r="X18" i="1"/>
  <c r="X17" i="1"/>
  <c r="V18" i="1"/>
  <c r="V17" i="1"/>
  <c r="U18" i="1"/>
  <c r="U17" i="1"/>
  <c r="T18" i="1"/>
  <c r="T17" i="1"/>
  <c r="BE12" i="1" l="1"/>
  <c r="AQ12" i="1"/>
  <c r="AB12" i="1"/>
  <c r="BF12" i="1" l="1"/>
  <c r="M17" i="1"/>
  <c r="M12" i="1"/>
  <c r="H17" i="1" l="1"/>
  <c r="H18" i="1"/>
  <c r="I18" i="1"/>
  <c r="I17" i="1"/>
  <c r="J18" i="1"/>
  <c r="J17" i="1"/>
  <c r="O12" i="1" l="1"/>
  <c r="P12" i="1" s="1"/>
  <c r="R12" i="1" s="1"/>
  <c r="BY12" i="1"/>
  <c r="AE12" i="1" l="1"/>
  <c r="BL12" i="1"/>
  <c r="AO12" i="1" l="1"/>
  <c r="AR12" i="1" l="1"/>
  <c r="BH12" i="1"/>
  <c r="BJ12" i="1" s="1"/>
  <c r="BW12" i="1"/>
  <c r="AT12" i="1"/>
  <c r="AV12" i="1" s="1"/>
  <c r="AG12" i="1"/>
  <c r="AC12" i="1"/>
</calcChain>
</file>

<file path=xl/sharedStrings.xml><?xml version="1.0" encoding="utf-8"?>
<sst xmlns="http://schemas.openxmlformats.org/spreadsheetml/2006/main" count="489" uniqueCount="146">
  <si>
    <t>Subject Code</t>
  </si>
  <si>
    <t>Total</t>
  </si>
  <si>
    <t>%</t>
  </si>
  <si>
    <t>GPA</t>
  </si>
  <si>
    <t>Credit Hours</t>
  </si>
  <si>
    <t>Percentage</t>
  </si>
  <si>
    <t>L Grade</t>
  </si>
  <si>
    <t>G. P</t>
  </si>
  <si>
    <t xml:space="preserve">Marks Obtained </t>
  </si>
  <si>
    <t>Study Program:</t>
  </si>
  <si>
    <t>Session:</t>
  </si>
  <si>
    <t>Name of Student / Father's Name / Registration NoEnrollment No</t>
  </si>
  <si>
    <t>Particulars</t>
  </si>
  <si>
    <t>Grade</t>
  </si>
  <si>
    <t>Remarks</t>
  </si>
  <si>
    <t>C.%age</t>
  </si>
  <si>
    <t>C.G.P.A</t>
  </si>
  <si>
    <t>UNIVERSITY OF BALOCHISTAN</t>
  </si>
  <si>
    <t>S.No.</t>
  </si>
  <si>
    <t>Department:</t>
  </si>
  <si>
    <t xml:space="preserve"> </t>
  </si>
  <si>
    <r>
      <rPr>
        <sz val="18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 xml:space="preserve">st </t>
    </r>
    <r>
      <rPr>
        <sz val="18"/>
        <color theme="0"/>
        <rFont val="Calibri"/>
        <family val="2"/>
        <scheme val="minor"/>
      </rPr>
      <t>S</t>
    </r>
    <r>
      <rPr>
        <sz val="11"/>
        <color theme="0"/>
        <rFont val="Calibri"/>
        <family val="2"/>
        <scheme val="minor"/>
      </rPr>
      <t>EMESTER</t>
    </r>
  </si>
  <si>
    <r>
      <rPr>
        <sz val="18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 xml:space="preserve">nd </t>
    </r>
    <r>
      <rPr>
        <sz val="18"/>
        <color theme="0"/>
        <rFont val="Calibri"/>
        <family val="2"/>
        <scheme val="minor"/>
      </rPr>
      <t>S</t>
    </r>
    <r>
      <rPr>
        <sz val="11"/>
        <color theme="0"/>
        <rFont val="Calibri"/>
        <family val="2"/>
        <scheme val="minor"/>
      </rPr>
      <t>EMESTER</t>
    </r>
  </si>
  <si>
    <r>
      <rPr>
        <sz val="18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 xml:space="preserve">rd </t>
    </r>
    <r>
      <rPr>
        <sz val="18"/>
        <color theme="0"/>
        <rFont val="Calibri"/>
        <family val="2"/>
        <scheme val="minor"/>
      </rPr>
      <t>S</t>
    </r>
    <r>
      <rPr>
        <sz val="11"/>
        <color theme="0"/>
        <rFont val="Calibri"/>
        <family val="2"/>
        <scheme val="minor"/>
      </rPr>
      <t>EMESTER</t>
    </r>
  </si>
  <si>
    <r>
      <rPr>
        <sz val="18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 xml:space="preserve">th </t>
    </r>
    <r>
      <rPr>
        <sz val="18"/>
        <color theme="0"/>
        <rFont val="Calibri"/>
        <family val="2"/>
        <scheme val="minor"/>
      </rPr>
      <t>S</t>
    </r>
    <r>
      <rPr>
        <sz val="11"/>
        <color theme="0"/>
        <rFont val="Calibri"/>
        <family val="2"/>
        <scheme val="minor"/>
      </rPr>
      <t>EMESTER</t>
    </r>
  </si>
  <si>
    <t xml:space="preserve">Reg. No: </t>
  </si>
  <si>
    <t>CGPA</t>
  </si>
  <si>
    <t>Gender &amp; Development Studies</t>
  </si>
  <si>
    <t>Enrll: 01</t>
  </si>
  <si>
    <t>Aggrigate Marks</t>
  </si>
  <si>
    <t>Name: Asad khan</t>
  </si>
  <si>
    <t>Name: Asif khan</t>
  </si>
  <si>
    <t>Name:  basira</t>
  </si>
  <si>
    <t>Name: Dilawar</t>
  </si>
  <si>
    <t>Name:  gulsoom</t>
  </si>
  <si>
    <t>Name: Inamullah</t>
  </si>
  <si>
    <t>Name: Fazal kahan</t>
  </si>
  <si>
    <t>Name: haider Ali</t>
  </si>
  <si>
    <t>Name: Hameedullah</t>
  </si>
  <si>
    <t>Name:  Israr Kasi</t>
  </si>
  <si>
    <t>Name: Mahnoor Nasir</t>
  </si>
  <si>
    <t>Name: Muhammad Bilal Zaman</t>
  </si>
  <si>
    <t>Name: Muhammad Azhar</t>
  </si>
  <si>
    <t>Name: Muhammad Ibraheem</t>
  </si>
  <si>
    <t>Name:  Muhammad Jamshed</t>
  </si>
  <si>
    <t>Name: Muhammad Sufiyan</t>
  </si>
  <si>
    <t>Name: Muhammad Umer</t>
  </si>
  <si>
    <t>Name: Nadish Ali</t>
  </si>
  <si>
    <t>Name: Niamatullah</t>
  </si>
  <si>
    <t xml:space="preserve">Name: naseebullah </t>
  </si>
  <si>
    <t>Name:  Riaz Ahamad</t>
  </si>
  <si>
    <t>Name:  Rutaba Riaz</t>
  </si>
  <si>
    <t>Name: Saeed Ahmed</t>
  </si>
  <si>
    <t>Name: Sahiba</t>
  </si>
  <si>
    <t>Name:  Safiullah</t>
  </si>
  <si>
    <t>Name: Shah Nazar</t>
  </si>
  <si>
    <t>Name: Shawaiz Khan</t>
  </si>
  <si>
    <t>Name: Syed Nisar Ahmed</t>
  </si>
  <si>
    <t>Name:  Zaib-un-Nisa</t>
  </si>
  <si>
    <t>Name: Zulaikha</t>
  </si>
  <si>
    <t>Name:  Abid Hussain</t>
  </si>
  <si>
    <t>Enrll: 02</t>
  </si>
  <si>
    <t>Enrll: 03</t>
  </si>
  <si>
    <t>Enrll: 04</t>
  </si>
  <si>
    <t>Enrll: 05</t>
  </si>
  <si>
    <t>Enrll: 06</t>
  </si>
  <si>
    <t>Enrll: 07</t>
  </si>
  <si>
    <t>Enrll: 08</t>
  </si>
  <si>
    <t>Enrll: 09</t>
  </si>
  <si>
    <t>Enrll: 10</t>
  </si>
  <si>
    <t>Enrll: 11</t>
  </si>
  <si>
    <t>Enrll: 12</t>
  </si>
  <si>
    <t>Enrll: 15</t>
  </si>
  <si>
    <t>Enrll: 16</t>
  </si>
  <si>
    <t>Enrll: 17</t>
  </si>
  <si>
    <t>Enrll: 18</t>
  </si>
  <si>
    <t>Enrll: 19</t>
  </si>
  <si>
    <t>Enrll: 20</t>
  </si>
  <si>
    <t>Enrll: 21</t>
  </si>
  <si>
    <t>Enrll: 022</t>
  </si>
  <si>
    <t>Enrll: 23</t>
  </si>
  <si>
    <t>Enrll: 24</t>
  </si>
  <si>
    <t>Enrll: 25</t>
  </si>
  <si>
    <t>Enrll: 26</t>
  </si>
  <si>
    <t>Enrll: 27</t>
  </si>
  <si>
    <t>Enrll: 28</t>
  </si>
  <si>
    <t>Enrll: 29</t>
  </si>
  <si>
    <t>Enrll: 30</t>
  </si>
  <si>
    <t>Enrll: 31</t>
  </si>
  <si>
    <t>Enrll: 32</t>
  </si>
  <si>
    <t>Enrll: 33</t>
  </si>
  <si>
    <t>Enrll: 34</t>
  </si>
  <si>
    <t>Name: Mohibullah</t>
  </si>
  <si>
    <t>Enrll: 13</t>
  </si>
  <si>
    <t>Name: Meer Zaman</t>
  </si>
  <si>
    <t>Enrll: 14</t>
  </si>
  <si>
    <t>GENDER AND ISLAM</t>
  </si>
  <si>
    <t>INTRO TO EDUCATION</t>
  </si>
  <si>
    <t>INTRO TO MEDIA AND JOURNALISM</t>
  </si>
  <si>
    <t>WOMENS HISTORY IN SOUTH ASIA</t>
  </si>
  <si>
    <t>JHANZAIB KHAN</t>
  </si>
  <si>
    <t>Reg. No: UB/BS-18/GDS-17</t>
  </si>
  <si>
    <t>HUSSAIN ALI</t>
  </si>
  <si>
    <t>Reg. No: UB/BS-18/GDS-09</t>
  </si>
  <si>
    <t>ABDULLAH JAN</t>
  </si>
  <si>
    <t>Reg. No: UB/BS-18/GDS-16</t>
  </si>
  <si>
    <t>Reg. No: UB/BS-18/GDS-03</t>
  </si>
  <si>
    <t>RAHEEM GULL</t>
  </si>
  <si>
    <t>Reg. No: UB/BS-18/GDS-05</t>
  </si>
  <si>
    <t>ABDUL REHMAN</t>
  </si>
  <si>
    <t>Reg. No: UB/BS-18/GDS-08</t>
  </si>
  <si>
    <t>ABDUL HALEEM</t>
  </si>
  <si>
    <t>Reg. No: 2015/UB-19/A(P) 38980</t>
  </si>
  <si>
    <t>MUHAMMAD YOUSAF</t>
  </si>
  <si>
    <t>Reg. No: UB/BS-18/GDS-20</t>
  </si>
  <si>
    <t>Reg. No: UB/BS-18/GDS-22</t>
  </si>
  <si>
    <t>ABDUL RASHEED</t>
  </si>
  <si>
    <t>Reg. No: UB/BS-18/GDS-13</t>
  </si>
  <si>
    <t>Reg. No: UB/BS-18/GDS-04</t>
  </si>
  <si>
    <t>NAIK MUHAMMAD</t>
  </si>
  <si>
    <t>ENGLISH - III</t>
  </si>
  <si>
    <t>INTRO TO COMPUTER SCIENCE</t>
  </si>
  <si>
    <t xml:space="preserve">FEMINIST THEORIES AND MOVEMENTS </t>
  </si>
  <si>
    <t>INTRO TO ECONOMICS</t>
  </si>
  <si>
    <t>GENDER AND RELIGION</t>
  </si>
  <si>
    <t>INTRO TO LAW GDS</t>
  </si>
  <si>
    <t>RAZA MUHAMMAD</t>
  </si>
  <si>
    <t>Reg. No: UB/BS-18/GDS-21</t>
  </si>
  <si>
    <t>HAJI MUHAMMAD</t>
  </si>
  <si>
    <t>BS Gender &amp; Development Studies</t>
  </si>
  <si>
    <t>2018-2022</t>
  </si>
  <si>
    <t>GDS - 501: English-I</t>
  </si>
  <si>
    <t>GDS-502: Pakistan Studies</t>
  </si>
  <si>
    <t>GDS-503: Mathematics-I</t>
  </si>
  <si>
    <t>GDS-504: Introducation to Sociology (General-I)</t>
  </si>
  <si>
    <t>DGS-505: Introducation to Political Science (General-II)</t>
  </si>
  <si>
    <t>GDS-506: Introduction to General Studies</t>
  </si>
  <si>
    <t xml:space="preserve"> Drop Out Due to Low GPA </t>
  </si>
  <si>
    <t>GDS-507: English-II</t>
  </si>
  <si>
    <t>GDS-508: Islamic Studies/Ethics</t>
  </si>
  <si>
    <t>GDS-509: Statistics-I</t>
  </si>
  <si>
    <t>GDS-510: Introduction to Psychology</t>
  </si>
  <si>
    <t>GDS-511: Introducation to Anthropology</t>
  </si>
  <si>
    <t>GDS-512: Social Construction of Gender</t>
  </si>
  <si>
    <t>ENGLISH-IV</t>
  </si>
  <si>
    <t>Name: Muhammad Yahya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</si>
</sst>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2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name val="Bodoni MT"/>
      <family val="1"/>
    </font>
    <font>
      <sz val="10"/>
      <name val="Ebrima"/>
    </font>
    <font>
      <sz val="12"/>
      <name val="Calibri"/>
      <family val="2"/>
      <scheme val="minor"/>
    </font>
    <font>
      <sz val="9"/>
      <name val="Ebrima"/>
    </font>
    <font>
      <b/>
      <i/>
      <sz val="11"/>
      <color theme="0"/>
      <name val="Calibri"/>
      <family val="2"/>
      <scheme val="minor"/>
    </font>
    <font>
      <b/>
      <i/>
      <sz val="10"/>
      <name val="Ebrima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textRotation="180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43" fontId="2" fillId="0" borderId="0" xfId="1" applyNumberFormat="1" applyFont="1" applyFill="1" applyBorder="1" applyAlignment="1">
      <alignment horizontal="center" vertical="center" wrapText="1"/>
    </xf>
    <xf numFmtId="43" fontId="4" fillId="0" borderId="0" xfId="1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11" fillId="2" borderId="12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wrapText="1"/>
    </xf>
    <xf numFmtId="165" fontId="8" fillId="2" borderId="12" xfId="1" applyNumberFormat="1" applyFont="1" applyFill="1" applyBorder="1" applyAlignment="1">
      <alignment horizontal="center" vertical="center" wrapText="1"/>
    </xf>
    <xf numFmtId="0" fontId="8" fillId="0" borderId="13" xfId="0" applyFont="1" applyFill="1" applyBorder="1"/>
    <xf numFmtId="0" fontId="8" fillId="2" borderId="12" xfId="0" applyFont="1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center" vertical="center" textRotation="90" wrapText="1"/>
    </xf>
    <xf numFmtId="0" fontId="11" fillId="0" borderId="0" xfId="0" applyFont="1" applyFill="1" applyBorder="1" applyAlignment="1">
      <alignment vertical="center" textRotation="180" wrapText="1"/>
    </xf>
    <xf numFmtId="0" fontId="8" fillId="0" borderId="0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165" fontId="8" fillId="0" borderId="8" xfId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textRotation="180" wrapText="1"/>
    </xf>
    <xf numFmtId="0" fontId="2" fillId="0" borderId="0" xfId="0" applyFont="1" applyFill="1" applyAlignment="1">
      <alignment textRotation="180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2" fillId="0" borderId="4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8" xfId="1" applyNumberFormat="1" applyFont="1" applyFill="1" applyBorder="1" applyAlignment="1">
      <alignment horizontal="center" vertical="center" wrapText="1"/>
    </xf>
    <xf numFmtId="43" fontId="2" fillId="0" borderId="5" xfId="1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7" fillId="0" borderId="0" xfId="0" applyFont="1" applyFill="1"/>
    <xf numFmtId="0" fontId="16" fillId="0" borderId="0" xfId="0" applyFont="1" applyFill="1"/>
    <xf numFmtId="0" fontId="8" fillId="0" borderId="14" xfId="0" applyFont="1" applyFill="1" applyBorder="1" applyAlignment="1">
      <alignment horizontal="center" vertical="center" wrapText="1"/>
    </xf>
    <xf numFmtId="164" fontId="2" fillId="0" borderId="14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textRotation="180" wrapText="1"/>
    </xf>
    <xf numFmtId="164" fontId="2" fillId="0" borderId="7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2" fillId="0" borderId="8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4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43" fontId="2" fillId="0" borderId="5" xfId="1" applyNumberFormat="1" applyFont="1" applyFill="1" applyBorder="1" applyAlignment="1">
      <alignment horizontal="center" vertical="center" wrapText="1"/>
    </xf>
    <xf numFmtId="43" fontId="2" fillId="0" borderId="4" xfId="1" applyNumberFormat="1" applyFont="1" applyFill="1" applyBorder="1" applyAlignment="1">
      <alignment horizontal="center" vertical="center" wrapText="1"/>
    </xf>
    <xf numFmtId="43" fontId="2" fillId="0" borderId="8" xfId="1" applyNumberFormat="1" applyFont="1" applyFill="1" applyBorder="1" applyAlignment="1">
      <alignment horizontal="center" vertical="center" wrapText="1"/>
    </xf>
    <xf numFmtId="43" fontId="2" fillId="0" borderId="5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4" borderId="0" xfId="1" applyNumberFormat="1" applyFont="1" applyFill="1" applyBorder="1" applyAlignment="1">
      <alignment horizontal="center" vertical="center" wrapText="1"/>
    </xf>
    <xf numFmtId="43" fontId="2" fillId="0" borderId="4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8" xfId="1" applyNumberFormat="1" applyFont="1" applyFill="1" applyBorder="1" applyAlignment="1">
      <alignment horizontal="center" vertical="center" wrapText="1"/>
    </xf>
    <xf numFmtId="43" fontId="2" fillId="0" borderId="4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43" fontId="2" fillId="0" borderId="8" xfId="1" applyNumberFormat="1" applyFont="1" applyFill="1" applyBorder="1" applyAlignment="1">
      <alignment horizontal="center" vertical="center" wrapText="1"/>
    </xf>
    <xf numFmtId="43" fontId="2" fillId="0" borderId="5" xfId="1" applyNumberFormat="1" applyFont="1" applyFill="1" applyBorder="1" applyAlignment="1">
      <alignment horizontal="center" vertical="center" wrapText="1"/>
    </xf>
    <xf numFmtId="164" fontId="8" fillId="5" borderId="6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64" fontId="8" fillId="5" borderId="0" xfId="1" applyNumberFormat="1" applyFont="1" applyFill="1" applyBorder="1" applyAlignment="1">
      <alignment horizontal="center" vertical="center" wrapText="1"/>
    </xf>
    <xf numFmtId="164" fontId="20" fillId="5" borderId="1" xfId="1" applyNumberFormat="1" applyFont="1" applyFill="1" applyBorder="1" applyAlignment="1">
      <alignment horizontal="center" vertical="center" wrapText="1"/>
    </xf>
    <xf numFmtId="164" fontId="20" fillId="5" borderId="2" xfId="1" applyNumberFormat="1" applyFont="1" applyFill="1" applyBorder="1" applyAlignment="1">
      <alignment horizontal="center" vertical="center" wrapText="1"/>
    </xf>
    <xf numFmtId="164" fontId="20" fillId="5" borderId="3" xfId="1" applyNumberFormat="1" applyFont="1" applyFill="1" applyBorder="1" applyAlignment="1">
      <alignment horizontal="center" vertical="center" wrapText="1"/>
    </xf>
    <xf numFmtId="164" fontId="20" fillId="5" borderId="6" xfId="1" applyNumberFormat="1" applyFont="1" applyFill="1" applyBorder="1" applyAlignment="1">
      <alignment horizontal="center" vertical="center" wrapText="1"/>
    </xf>
    <xf numFmtId="164" fontId="20" fillId="5" borderId="0" xfId="1" applyNumberFormat="1" applyFont="1" applyFill="1" applyBorder="1" applyAlignment="1">
      <alignment horizontal="center" vertical="center" wrapText="1"/>
    </xf>
    <xf numFmtId="164" fontId="20" fillId="5" borderId="7" xfId="1" applyNumberFormat="1" applyFont="1" applyFill="1" applyBorder="1" applyAlignment="1">
      <alignment horizontal="center" vertical="center" wrapText="1"/>
    </xf>
    <xf numFmtId="164" fontId="20" fillId="5" borderId="10" xfId="1" applyNumberFormat="1" applyFont="1" applyFill="1" applyBorder="1" applyAlignment="1">
      <alignment horizontal="center" vertical="center" wrapText="1"/>
    </xf>
    <xf numFmtId="164" fontId="20" fillId="5" borderId="9" xfId="1" applyNumberFormat="1" applyFont="1" applyFill="1" applyBorder="1" applyAlignment="1">
      <alignment horizontal="center" vertical="center" wrapText="1"/>
    </xf>
    <xf numFmtId="164" fontId="20" fillId="5" borderId="11" xfId="1" applyNumberFormat="1" applyFont="1" applyFill="1" applyBorder="1" applyAlignment="1">
      <alignment horizontal="center" vertical="center" wrapText="1"/>
    </xf>
    <xf numFmtId="43" fontId="2" fillId="0" borderId="4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2" fillId="0" borderId="8" xfId="1" applyNumberFormat="1" applyFont="1" applyFill="1" applyBorder="1" applyAlignment="1">
      <alignment horizontal="center" vertical="center" wrapText="1"/>
    </xf>
    <xf numFmtId="43" fontId="14" fillId="0" borderId="4" xfId="1" applyNumberFormat="1" applyFont="1" applyFill="1" applyBorder="1" applyAlignment="1">
      <alignment horizontal="center" vertical="center" wrapText="1"/>
    </xf>
    <xf numFmtId="43" fontId="14" fillId="0" borderId="8" xfId="1" applyNumberFormat="1" applyFont="1" applyFill="1" applyBorder="1" applyAlignment="1">
      <alignment horizontal="center" vertical="center" wrapText="1"/>
    </xf>
    <xf numFmtId="43" fontId="14" fillId="0" borderId="5" xfId="1" applyNumberFormat="1" applyFont="1" applyFill="1" applyBorder="1" applyAlignment="1">
      <alignment horizontal="center" vertical="center" wrapText="1"/>
    </xf>
    <xf numFmtId="43" fontId="15" fillId="0" borderId="4" xfId="1" applyNumberFormat="1" applyFont="1" applyFill="1" applyBorder="1" applyAlignment="1">
      <alignment horizontal="center" vertical="center" textRotation="90" wrapText="1"/>
    </xf>
    <xf numFmtId="43" fontId="15" fillId="0" borderId="8" xfId="1" applyNumberFormat="1" applyFont="1" applyFill="1" applyBorder="1" applyAlignment="1">
      <alignment horizontal="center" vertical="center" textRotation="90" wrapText="1"/>
    </xf>
    <xf numFmtId="43" fontId="15" fillId="0" borderId="5" xfId="1" applyNumberFormat="1" applyFont="1" applyFill="1" applyBorder="1" applyAlignment="1">
      <alignment horizontal="center" vertical="center" textRotation="90" wrapText="1"/>
    </xf>
    <xf numFmtId="1" fontId="2" fillId="0" borderId="3" xfId="1" applyNumberFormat="1" applyFont="1" applyFill="1" applyBorder="1" applyAlignment="1">
      <alignment horizontal="center" vertical="center" wrapText="1"/>
    </xf>
    <xf numFmtId="1" fontId="2" fillId="0" borderId="7" xfId="1" applyNumberFormat="1" applyFont="1" applyFill="1" applyBorder="1" applyAlignment="1">
      <alignment horizontal="center" vertical="center" wrapText="1"/>
    </xf>
    <xf numFmtId="1" fontId="2" fillId="0" borderId="11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5" fontId="2" fillId="0" borderId="8" xfId="1" applyNumberFormat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164" fontId="2" fillId="0" borderId="11" xfId="1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43" fontId="19" fillId="3" borderId="4" xfId="1" applyNumberFormat="1" applyFont="1" applyFill="1" applyBorder="1" applyAlignment="1">
      <alignment horizontal="center" vertical="center" textRotation="90" wrapText="1"/>
    </xf>
    <xf numFmtId="43" fontId="19" fillId="3" borderId="8" xfId="1" applyNumberFormat="1" applyFont="1" applyFill="1" applyBorder="1" applyAlignment="1">
      <alignment horizontal="center" vertical="center" textRotation="90" wrapText="1"/>
    </xf>
    <xf numFmtId="43" fontId="19" fillId="3" borderId="5" xfId="1" applyNumberFormat="1" applyFont="1" applyFill="1" applyBorder="1" applyAlignment="1">
      <alignment horizontal="center" vertical="center" textRotation="90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43" fontId="17" fillId="0" borderId="4" xfId="1" applyNumberFormat="1" applyFont="1" applyFill="1" applyBorder="1" applyAlignment="1">
      <alignment horizontal="center" vertical="center" textRotation="90" wrapText="1"/>
    </xf>
    <xf numFmtId="43" fontId="17" fillId="0" borderId="8" xfId="1" applyNumberFormat="1" applyFont="1" applyFill="1" applyBorder="1" applyAlignment="1">
      <alignment horizontal="center" vertical="center" textRotation="90" wrapText="1"/>
    </xf>
    <xf numFmtId="43" fontId="17" fillId="0" borderId="5" xfId="1" applyNumberFormat="1" applyFont="1" applyFill="1" applyBorder="1" applyAlignment="1">
      <alignment horizontal="center" vertical="center" textRotation="90" wrapText="1"/>
    </xf>
    <xf numFmtId="165" fontId="2" fillId="0" borderId="5" xfId="1" applyNumberFormat="1" applyFont="1" applyFill="1" applyBorder="1" applyAlignment="1">
      <alignment horizontal="center" vertical="center" wrapText="1"/>
    </xf>
    <xf numFmtId="43" fontId="2" fillId="0" borderId="5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180" wrapText="1"/>
    </xf>
    <xf numFmtId="0" fontId="9" fillId="2" borderId="8" xfId="0" applyFont="1" applyFill="1" applyBorder="1" applyAlignment="1">
      <alignment horizontal="center" vertical="center" textRotation="180" wrapText="1"/>
    </xf>
    <xf numFmtId="0" fontId="9" fillId="2" borderId="5" xfId="0" applyFont="1" applyFill="1" applyBorder="1" applyAlignment="1">
      <alignment horizontal="center" vertical="center" textRotation="180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" fontId="2" fillId="0" borderId="4" xfId="1" applyNumberFormat="1" applyFont="1" applyFill="1" applyBorder="1" applyAlignment="1">
      <alignment horizontal="center" vertical="center" wrapText="1"/>
    </xf>
    <xf numFmtId="1" fontId="2" fillId="0" borderId="8" xfId="1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429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u val="double"/>
        <color theme="0"/>
      </font>
      <fill>
        <patternFill>
          <bgColor rgb="FFC00000"/>
        </patternFill>
      </fill>
    </dxf>
    <dxf>
      <font>
        <b/>
        <i val="0"/>
        <u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0</xdr:rowOff>
    </xdr:from>
    <xdr:to>
      <xdr:col>2</xdr:col>
      <xdr:colOff>1543049</xdr:colOff>
      <xdr:row>4</xdr:row>
      <xdr:rowOff>181169</xdr:rowOff>
    </xdr:to>
    <xdr:pic>
      <xdr:nvPicPr>
        <xdr:cNvPr id="6" name="Picture 5" descr="mon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1066799" cy="1133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NCIPAL\Downloads\Copy%20of%20Baha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BS(IT)2012-2016"/>
    </sheetNames>
    <sheetDataSet>
      <sheetData sheetId="0" refreshError="1">
        <row r="4">
          <cell r="E4">
            <v>0</v>
          </cell>
          <cell r="F4">
            <v>0</v>
          </cell>
          <cell r="G4">
            <v>0</v>
          </cell>
        </row>
        <row r="6">
          <cell r="E6" t="str">
            <v>1st SEMESTER</v>
          </cell>
          <cell r="F6">
            <v>0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 t="str">
            <v>Bs 101</v>
          </cell>
          <cell r="F8" t="str">
            <v>Bs 102</v>
          </cell>
          <cell r="G8" t="str">
            <v>Bs 103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</row>
        <row r="13">
          <cell r="E13">
            <v>3.1</v>
          </cell>
          <cell r="F13">
            <v>3</v>
          </cell>
          <cell r="G13">
            <v>2.9</v>
          </cell>
        </row>
        <row r="14">
          <cell r="E14">
            <v>0</v>
          </cell>
          <cell r="F14">
            <v>0</v>
          </cell>
          <cell r="G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3.1</v>
          </cell>
          <cell r="F18">
            <v>3</v>
          </cell>
          <cell r="G18">
            <v>2.9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3.1</v>
          </cell>
          <cell r="F23">
            <v>3</v>
          </cell>
          <cell r="G23">
            <v>2.9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</row>
        <row r="28">
          <cell r="E28">
            <v>3.1</v>
          </cell>
          <cell r="F28">
            <v>3</v>
          </cell>
          <cell r="G28">
            <v>2.9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CA249"/>
  <sheetViews>
    <sheetView tabSelected="1" topLeftCell="A7" workbookViewId="0">
      <pane xSplit="6" ySplit="5" topLeftCell="AW149" activePane="bottomRight" state="frozen"/>
      <selection activeCell="A7" sqref="A7"/>
      <selection pane="topRight" activeCell="G7" sqref="G7"/>
      <selection pane="bottomLeft" activeCell="A12" sqref="A12"/>
      <selection pane="bottomRight" activeCell="C153" sqref="C153"/>
    </sheetView>
  </sheetViews>
  <sheetFormatPr defaultRowHeight="15" x14ac:dyDescent="0.25"/>
  <cols>
    <col min="1" max="1" width="5.7109375" customWidth="1"/>
    <col min="2" max="2" width="0.42578125" customWidth="1"/>
    <col min="3" max="3" width="31.28515625" customWidth="1"/>
    <col min="4" max="4" width="0.42578125" customWidth="1"/>
    <col min="5" max="5" width="15.7109375" customWidth="1"/>
    <col min="6" max="6" width="0.42578125" customWidth="1"/>
    <col min="7" max="7" width="4.5703125" bestFit="1" customWidth="1"/>
    <col min="8" max="8" width="5.7109375" bestFit="1" customWidth="1"/>
    <col min="9" max="9" width="4.5703125" bestFit="1" customWidth="1"/>
    <col min="10" max="10" width="5.7109375" bestFit="1" customWidth="1"/>
    <col min="11" max="11" width="8.140625" bestFit="1" customWidth="1"/>
    <col min="12" max="12" width="5.7109375" customWidth="1"/>
    <col min="13" max="13" width="5.42578125" bestFit="1" customWidth="1"/>
    <col min="14" max="14" width="5.7109375" customWidth="1"/>
    <col min="15" max="15" width="0.42578125" customWidth="1"/>
    <col min="16" max="16" width="5.7109375" customWidth="1"/>
    <col min="17" max="17" width="0.42578125" customWidth="1"/>
    <col min="18" max="18" width="6.5703125" customWidth="1"/>
    <col min="19" max="19" width="0.42578125" customWidth="1"/>
    <col min="20" max="25" width="6.7109375" customWidth="1"/>
    <col min="26" max="26" width="5.7109375" customWidth="1"/>
    <col min="27" max="27" width="6.42578125" bestFit="1" customWidth="1"/>
    <col min="28" max="28" width="0.7109375" customWidth="1"/>
    <col min="29" max="29" width="5.7109375" customWidth="1"/>
    <col min="30" max="30" width="0.42578125" customWidth="1"/>
    <col min="31" max="31" width="6.42578125" customWidth="1"/>
    <col min="32" max="32" width="0.42578125" customWidth="1"/>
    <col min="33" max="33" width="5.7109375" customWidth="1"/>
    <col min="34" max="34" width="0.42578125" customWidth="1"/>
    <col min="35" max="40" width="6.7109375" customWidth="1"/>
    <col min="41" max="41" width="6.140625" customWidth="1"/>
    <col min="42" max="42" width="6.42578125" bestFit="1" customWidth="1"/>
    <col min="43" max="43" width="1" customWidth="1"/>
    <col min="44" max="44" width="5.42578125" bestFit="1" customWidth="1"/>
    <col min="45" max="45" width="0.42578125" customWidth="1"/>
    <col min="46" max="46" width="5.42578125" customWidth="1"/>
    <col min="47" max="47" width="0.42578125" customWidth="1"/>
    <col min="48" max="48" width="6.5703125" customWidth="1"/>
    <col min="49" max="49" width="0.42578125" customWidth="1"/>
    <col min="50" max="53" width="6.7109375" customWidth="1"/>
    <col min="54" max="54" width="4.5703125" bestFit="1" customWidth="1"/>
    <col min="55" max="55" width="5.42578125" bestFit="1" customWidth="1"/>
    <col min="56" max="56" width="4.140625" customWidth="1"/>
    <col min="57" max="57" width="0.7109375" customWidth="1"/>
    <col min="58" max="58" width="6.7109375" customWidth="1"/>
    <col min="59" max="59" width="0.42578125" customWidth="1"/>
    <col min="60" max="60" width="5.5703125" customWidth="1"/>
    <col min="61" max="61" width="0.42578125" customWidth="1"/>
    <col min="62" max="62" width="6.140625" customWidth="1"/>
    <col min="63" max="63" width="0.140625" customWidth="1"/>
    <col min="64" max="64" width="5.85546875" hidden="1" customWidth="1"/>
    <col min="65" max="70" width="5.85546875" customWidth="1"/>
    <col min="71" max="71" width="6.7109375" customWidth="1"/>
    <col min="72" max="72" width="0.42578125" customWidth="1"/>
    <col min="73" max="73" width="6.5703125" bestFit="1" customWidth="1"/>
    <col min="74" max="74" width="0.42578125" customWidth="1"/>
    <col min="75" max="75" width="6.5703125" bestFit="1" customWidth="1"/>
    <col min="76" max="76" width="0.42578125" customWidth="1"/>
    <col min="77" max="77" width="4.7109375" customWidth="1"/>
    <col min="78" max="78" width="0.42578125" customWidth="1"/>
    <col min="79" max="79" width="6" customWidth="1"/>
  </cols>
  <sheetData>
    <row r="1" spans="1:79" s="2" customFormat="1" ht="15" customHeight="1" x14ac:dyDescent="0.25">
      <c r="C1" s="155" t="s">
        <v>17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I1" s="155" t="s">
        <v>17</v>
      </c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8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</row>
    <row r="2" spans="1:79" s="2" customFormat="1" ht="15" customHeight="1" x14ac:dyDescent="0.25"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8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</row>
    <row r="3" spans="1:79" s="2" customFormat="1" ht="15" customHeight="1" x14ac:dyDescent="0.25">
      <c r="C3" s="10"/>
      <c r="D3" s="10"/>
      <c r="E3" s="10"/>
      <c r="F3" s="10"/>
      <c r="G3" s="160" t="s">
        <v>19</v>
      </c>
      <c r="H3" s="160"/>
      <c r="I3" s="160"/>
      <c r="J3" s="160"/>
      <c r="K3" s="160"/>
      <c r="L3" s="160"/>
      <c r="M3" s="160"/>
      <c r="N3" s="160"/>
      <c r="O3" s="160"/>
      <c r="P3" s="160"/>
      <c r="Q3" s="9"/>
      <c r="R3" s="9"/>
      <c r="S3" s="70"/>
      <c r="T3" s="161" t="s">
        <v>27</v>
      </c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71"/>
      <c r="AI3" s="160" t="s">
        <v>19</v>
      </c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9"/>
      <c r="AX3" s="161" t="s">
        <v>27</v>
      </c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62"/>
      <c r="BW3" s="62"/>
      <c r="BX3" s="62"/>
      <c r="BY3" s="62"/>
      <c r="BZ3" s="62"/>
      <c r="CA3" s="62"/>
    </row>
    <row r="4" spans="1:79" s="2" customFormat="1" ht="15" customHeight="1" x14ac:dyDescent="0.25">
      <c r="C4" s="10"/>
      <c r="D4" s="10"/>
      <c r="E4" s="10"/>
      <c r="F4" s="10"/>
      <c r="G4" s="160" t="s">
        <v>9</v>
      </c>
      <c r="H4" s="160"/>
      <c r="I4" s="160"/>
      <c r="J4" s="160"/>
      <c r="K4" s="160"/>
      <c r="L4" s="160"/>
      <c r="M4" s="160"/>
      <c r="N4" s="160"/>
      <c r="O4" s="160"/>
      <c r="P4" s="160"/>
      <c r="Q4" s="9"/>
      <c r="R4" s="9"/>
      <c r="S4" s="70"/>
      <c r="T4" s="161" t="s">
        <v>129</v>
      </c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71"/>
      <c r="AI4" s="160" t="s">
        <v>9</v>
      </c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9"/>
      <c r="AX4" s="161" t="s">
        <v>129</v>
      </c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1"/>
      <c r="BW4" s="11"/>
      <c r="BX4" s="11"/>
      <c r="BY4" s="11"/>
      <c r="BZ4" s="11"/>
      <c r="CA4" s="11"/>
    </row>
    <row r="5" spans="1:79" s="2" customFormat="1" ht="15" customHeight="1" x14ac:dyDescent="0.25">
      <c r="C5" s="10"/>
      <c r="D5" s="10"/>
      <c r="E5" s="10"/>
      <c r="F5" s="10"/>
      <c r="G5" s="160" t="s">
        <v>10</v>
      </c>
      <c r="H5" s="160"/>
      <c r="I5" s="160"/>
      <c r="J5" s="160"/>
      <c r="K5" s="160"/>
      <c r="L5" s="160"/>
      <c r="M5" s="160"/>
      <c r="N5" s="160"/>
      <c r="O5" s="160"/>
      <c r="P5" s="160"/>
      <c r="Q5" s="9"/>
      <c r="R5" s="9"/>
      <c r="S5" s="70"/>
      <c r="T5" s="161" t="s">
        <v>130</v>
      </c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71"/>
      <c r="AI5" s="160" t="s">
        <v>10</v>
      </c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9"/>
      <c r="AX5" s="161" t="s">
        <v>130</v>
      </c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1"/>
      <c r="BW5" s="11"/>
      <c r="BX5" s="11"/>
      <c r="BY5" s="11"/>
      <c r="BZ5" s="11"/>
      <c r="CA5" s="11"/>
    </row>
    <row r="6" spans="1:79" s="2" customFormat="1" ht="5.0999999999999996" customHeight="1" thickBot="1" x14ac:dyDescent="0.3">
      <c r="AA6" s="27"/>
      <c r="AJ6" s="12"/>
      <c r="AK6" s="12"/>
      <c r="AL6" s="12"/>
      <c r="AM6" s="12"/>
      <c r="AN6" s="12"/>
      <c r="AO6" s="12"/>
      <c r="AP6" s="28"/>
      <c r="AQ6" s="12"/>
      <c r="AR6" s="12"/>
      <c r="AS6" s="12"/>
      <c r="AT6" s="12"/>
      <c r="AU6" s="12"/>
      <c r="CA6" s="59"/>
    </row>
    <row r="7" spans="1:79" s="33" customFormat="1" ht="27" customHeight="1" x14ac:dyDescent="0.25">
      <c r="A7" s="162" t="s">
        <v>18</v>
      </c>
      <c r="B7" s="32"/>
      <c r="C7" s="165" t="s">
        <v>11</v>
      </c>
      <c r="D7" s="32"/>
      <c r="E7" s="162" t="s">
        <v>12</v>
      </c>
      <c r="G7" s="168" t="s">
        <v>21</v>
      </c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/>
      <c r="S7" s="32"/>
      <c r="T7" s="168" t="s">
        <v>22</v>
      </c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70"/>
      <c r="AI7" s="168" t="s">
        <v>23</v>
      </c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70"/>
      <c r="AX7" s="168" t="s">
        <v>24</v>
      </c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70"/>
      <c r="BK7" s="34"/>
      <c r="BL7" s="34"/>
      <c r="BM7" s="34"/>
      <c r="BN7" s="34"/>
      <c r="BO7" s="34"/>
      <c r="BP7" s="34"/>
      <c r="BQ7" s="34"/>
      <c r="BR7" s="34"/>
      <c r="BS7" s="157" t="s">
        <v>29</v>
      </c>
      <c r="BT7" s="32"/>
      <c r="BU7" s="157" t="s">
        <v>15</v>
      </c>
      <c r="BV7" s="32"/>
      <c r="BW7" s="157" t="s">
        <v>16</v>
      </c>
      <c r="BX7" s="32"/>
      <c r="BY7" s="157" t="s">
        <v>13</v>
      </c>
      <c r="BZ7" s="32"/>
      <c r="CA7" s="157" t="s">
        <v>14</v>
      </c>
    </row>
    <row r="8" spans="1:79" s="33" customFormat="1" ht="14.25" customHeight="1" thickBot="1" x14ac:dyDescent="0.3">
      <c r="A8" s="163"/>
      <c r="B8" s="32"/>
      <c r="C8" s="166"/>
      <c r="D8" s="32"/>
      <c r="E8" s="164"/>
      <c r="G8" s="171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3"/>
      <c r="S8" s="32"/>
      <c r="T8" s="171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3"/>
      <c r="AI8" s="171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3"/>
      <c r="AX8" s="171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3"/>
      <c r="BK8" s="34"/>
      <c r="BL8" s="34"/>
      <c r="BM8" s="34"/>
      <c r="BN8" s="34"/>
      <c r="BO8" s="34"/>
      <c r="BP8" s="34"/>
      <c r="BQ8" s="34"/>
      <c r="BR8" s="34"/>
      <c r="BS8" s="158"/>
      <c r="BT8" s="32"/>
      <c r="BU8" s="158"/>
      <c r="BV8" s="32"/>
      <c r="BW8" s="158"/>
      <c r="BX8" s="32"/>
      <c r="BY8" s="158"/>
      <c r="BZ8" s="32"/>
      <c r="CA8" s="158"/>
    </row>
    <row r="9" spans="1:79" s="33" customFormat="1" ht="3.2" customHeight="1" thickBot="1" x14ac:dyDescent="0.3">
      <c r="A9" s="163"/>
      <c r="B9" s="32"/>
      <c r="C9" s="166"/>
      <c r="D9" s="32"/>
      <c r="E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2"/>
      <c r="T9" s="34"/>
      <c r="U9" s="34"/>
      <c r="V9" s="34"/>
      <c r="W9" s="34"/>
      <c r="X9" s="34"/>
      <c r="Y9" s="34"/>
      <c r="Z9" s="34"/>
      <c r="AA9" s="35"/>
      <c r="AB9" s="34"/>
      <c r="AI9" s="34"/>
      <c r="AJ9" s="34"/>
      <c r="AK9" s="34"/>
      <c r="AL9" s="34"/>
      <c r="AM9" s="34"/>
      <c r="AN9" s="34"/>
      <c r="AO9" s="34"/>
      <c r="AP9" s="35"/>
      <c r="AQ9" s="34"/>
      <c r="AR9" s="36"/>
      <c r="AS9" s="36"/>
      <c r="AT9" s="36"/>
      <c r="AU9" s="36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S9" s="158"/>
      <c r="BT9" s="32"/>
      <c r="BU9" s="158"/>
      <c r="BV9" s="32"/>
      <c r="BW9" s="158"/>
      <c r="BX9" s="32"/>
      <c r="BY9" s="158"/>
      <c r="BZ9" s="32"/>
      <c r="CA9" s="158"/>
    </row>
    <row r="10" spans="1:79" s="33" customFormat="1" ht="108" customHeight="1" thickBot="1" x14ac:dyDescent="0.3">
      <c r="A10" s="164"/>
      <c r="B10" s="32"/>
      <c r="C10" s="167"/>
      <c r="E10" s="37" t="s">
        <v>0</v>
      </c>
      <c r="G10" s="38" t="s">
        <v>131</v>
      </c>
      <c r="H10" s="38" t="s">
        <v>132</v>
      </c>
      <c r="I10" s="38" t="s">
        <v>133</v>
      </c>
      <c r="J10" s="38" t="s">
        <v>134</v>
      </c>
      <c r="K10" s="38" t="s">
        <v>135</v>
      </c>
      <c r="L10" s="38" t="s">
        <v>136</v>
      </c>
      <c r="M10" s="37" t="s">
        <v>1</v>
      </c>
      <c r="N10" s="37" t="s">
        <v>2</v>
      </c>
      <c r="P10" s="39" t="s">
        <v>3</v>
      </c>
      <c r="Q10" s="34"/>
      <c r="R10" s="39" t="s">
        <v>14</v>
      </c>
      <c r="T10" s="40" t="s">
        <v>138</v>
      </c>
      <c r="U10" s="40" t="s">
        <v>139</v>
      </c>
      <c r="V10" s="40" t="s">
        <v>140</v>
      </c>
      <c r="W10" s="40" t="s">
        <v>141</v>
      </c>
      <c r="X10" s="40" t="s">
        <v>142</v>
      </c>
      <c r="Y10" s="40" t="s">
        <v>143</v>
      </c>
      <c r="Z10" s="41" t="s">
        <v>1</v>
      </c>
      <c r="AA10" s="42" t="s">
        <v>2</v>
      </c>
      <c r="AB10" s="43"/>
      <c r="AC10" s="44" t="s">
        <v>3</v>
      </c>
      <c r="AD10" s="68"/>
      <c r="AE10" s="69" t="s">
        <v>26</v>
      </c>
      <c r="AF10" s="68"/>
      <c r="AG10" s="44" t="s">
        <v>14</v>
      </c>
      <c r="AH10" s="45"/>
      <c r="AI10" s="38" t="s">
        <v>120</v>
      </c>
      <c r="AJ10" s="38" t="s">
        <v>121</v>
      </c>
      <c r="AK10" s="38" t="s">
        <v>122</v>
      </c>
      <c r="AL10" s="38" t="s">
        <v>123</v>
      </c>
      <c r="AM10" s="38" t="s">
        <v>124</v>
      </c>
      <c r="AN10" s="38" t="s">
        <v>125</v>
      </c>
      <c r="AO10" s="41" t="s">
        <v>1</v>
      </c>
      <c r="AP10" s="42" t="s">
        <v>2</v>
      </c>
      <c r="AQ10" s="36"/>
      <c r="AR10" s="44" t="s">
        <v>3</v>
      </c>
      <c r="AS10" s="68"/>
      <c r="AT10" s="69" t="s">
        <v>26</v>
      </c>
      <c r="AU10" s="68"/>
      <c r="AV10" s="44" t="s">
        <v>14</v>
      </c>
      <c r="AX10" s="38" t="s">
        <v>96</v>
      </c>
      <c r="AY10" s="38" t="s">
        <v>97</v>
      </c>
      <c r="AZ10" s="38" t="s">
        <v>98</v>
      </c>
      <c r="BA10" s="38" t="s">
        <v>99</v>
      </c>
      <c r="BB10" s="38" t="s">
        <v>144</v>
      </c>
      <c r="BC10" s="41" t="s">
        <v>1</v>
      </c>
      <c r="BD10" s="41" t="s">
        <v>2</v>
      </c>
      <c r="BE10" s="36"/>
      <c r="BF10" s="44" t="s">
        <v>3</v>
      </c>
      <c r="BG10" s="68"/>
      <c r="BH10" s="69" t="s">
        <v>26</v>
      </c>
      <c r="BI10" s="68"/>
      <c r="BJ10" s="44" t="s">
        <v>14</v>
      </c>
      <c r="BK10" s="46"/>
      <c r="BL10" s="34"/>
      <c r="BM10" s="34"/>
      <c r="BN10" s="34"/>
      <c r="BO10" s="34"/>
      <c r="BP10" s="34"/>
      <c r="BQ10" s="34"/>
      <c r="BR10" s="34"/>
      <c r="BS10" s="159"/>
      <c r="BT10" s="32"/>
      <c r="BU10" s="159"/>
      <c r="BV10" s="32"/>
      <c r="BW10" s="159"/>
      <c r="BX10" s="32"/>
      <c r="BY10" s="159"/>
      <c r="BZ10" s="32"/>
      <c r="CA10" s="159"/>
    </row>
    <row r="11" spans="1:79" s="33" customFormat="1" ht="2.4500000000000002" customHeight="1" thickBot="1" x14ac:dyDescent="0.3">
      <c r="A11" s="49"/>
      <c r="B11" s="32"/>
      <c r="C11" s="50"/>
      <c r="E11" s="51"/>
      <c r="G11" s="52"/>
      <c r="H11" s="53"/>
      <c r="I11" s="53"/>
      <c r="J11" s="53"/>
      <c r="K11" s="53"/>
      <c r="L11" s="53"/>
      <c r="M11" s="72"/>
      <c r="N11" s="54"/>
      <c r="P11" s="55"/>
      <c r="Q11" s="34"/>
      <c r="R11" s="55"/>
      <c r="T11" s="52"/>
      <c r="U11" s="53"/>
      <c r="V11" s="53"/>
      <c r="W11" s="53"/>
      <c r="X11" s="53"/>
      <c r="Y11" s="76"/>
      <c r="Z11" s="48"/>
      <c r="AA11" s="56"/>
      <c r="AB11" s="47"/>
      <c r="AC11" s="57"/>
      <c r="AD11" s="57"/>
      <c r="AE11" s="57"/>
      <c r="AF11" s="57"/>
      <c r="AG11" s="57"/>
      <c r="AH11" s="45"/>
      <c r="AI11" s="52"/>
      <c r="AJ11" s="53"/>
      <c r="AK11" s="53"/>
      <c r="AL11" s="53"/>
      <c r="AM11" s="53"/>
      <c r="AN11" s="53"/>
      <c r="AO11" s="48"/>
      <c r="AP11" s="56"/>
      <c r="AQ11" s="36"/>
      <c r="AR11" s="57"/>
      <c r="AS11" s="57"/>
      <c r="AT11" s="57"/>
      <c r="AU11" s="57"/>
      <c r="AV11" s="57"/>
      <c r="AX11" s="52"/>
      <c r="AY11" s="53"/>
      <c r="AZ11" s="53"/>
      <c r="BA11" s="53"/>
      <c r="BB11" s="53"/>
      <c r="BC11" s="48"/>
      <c r="BD11" s="51"/>
      <c r="BE11" s="36"/>
      <c r="BF11" s="55"/>
      <c r="BG11" s="57"/>
      <c r="BH11" s="57"/>
      <c r="BI11" s="57"/>
      <c r="BJ11" s="57"/>
      <c r="BK11" s="46"/>
      <c r="BL11" s="34"/>
      <c r="BM11" s="34"/>
      <c r="BN11" s="34"/>
      <c r="BO11" s="34"/>
      <c r="BP11" s="34"/>
      <c r="BQ11" s="34"/>
      <c r="BR11" s="34"/>
      <c r="BS11" s="58"/>
      <c r="BT11" s="32"/>
      <c r="BU11" s="58"/>
      <c r="BV11" s="32"/>
      <c r="BW11" s="58"/>
      <c r="BX11" s="32"/>
      <c r="BY11" s="58"/>
      <c r="BZ11" s="32"/>
      <c r="CA11" s="78"/>
    </row>
    <row r="12" spans="1:79" s="2" customFormat="1" ht="15" customHeight="1" x14ac:dyDescent="0.25">
      <c r="A12" s="154">
        <v>1</v>
      </c>
      <c r="B12" s="1"/>
      <c r="C12" s="15" t="s">
        <v>30</v>
      </c>
      <c r="D12" s="16"/>
      <c r="E12" s="17" t="s">
        <v>4</v>
      </c>
      <c r="F12" s="16"/>
      <c r="G12" s="3">
        <v>3</v>
      </c>
      <c r="H12" s="4">
        <v>2</v>
      </c>
      <c r="I12" s="4">
        <v>3</v>
      </c>
      <c r="J12" s="4">
        <v>3</v>
      </c>
      <c r="K12" s="4">
        <v>3</v>
      </c>
      <c r="L12" s="4">
        <v>3</v>
      </c>
      <c r="M12" s="73">
        <f>SUM(G12:L12)</f>
        <v>17</v>
      </c>
      <c r="N12" s="146">
        <f>M13/600*100</f>
        <v>56.999999999999993</v>
      </c>
      <c r="O12" s="134">
        <f>(G18*G12)+(H18*H12)+(I18*I12)+(J18*J12)+(L18*L12)+(K18*K12)</f>
        <v>38.6</v>
      </c>
      <c r="P12" s="118">
        <f>O12/M12</f>
        <v>2.2705882352941176</v>
      </c>
      <c r="Q12" s="18"/>
      <c r="R12" s="149" t="str">
        <f>IF(P12&lt;1, " Drop Out Due to Low GPA ", "")</f>
        <v/>
      </c>
      <c r="S12" s="19"/>
      <c r="T12" s="3">
        <v>3</v>
      </c>
      <c r="U12" s="4">
        <v>2</v>
      </c>
      <c r="V12" s="4">
        <v>3</v>
      </c>
      <c r="W12" s="4">
        <v>3</v>
      </c>
      <c r="X12" s="4">
        <v>3</v>
      </c>
      <c r="Y12" s="4">
        <v>3</v>
      </c>
      <c r="Z12" s="73">
        <f>SUM(T12:Y12)</f>
        <v>17</v>
      </c>
      <c r="AA12" s="140">
        <f>Z13/550*100</f>
        <v>60.18181818181818</v>
      </c>
      <c r="AB12" s="133">
        <f>(T18*T12)+(U18*U12)+(V18*V12)+(W18*W12)+(X18*X12)+(Y12*Y18)</f>
        <v>34.300000000000004</v>
      </c>
      <c r="AC12" s="118">
        <f>AB12/Z12</f>
        <v>2.0176470588235298</v>
      </c>
      <c r="AD12" s="63"/>
      <c r="AE12" s="124">
        <f>(O12+AB12)/(M12+Z12)</f>
        <v>2.1441176470588239</v>
      </c>
      <c r="AF12" s="66"/>
      <c r="AG12" s="127" t="str">
        <f>IF(AE12&lt;1.5, " Drop Out Due to Low CGPA ", "")</f>
        <v/>
      </c>
      <c r="AH12" s="19"/>
      <c r="AI12" s="3">
        <v>3</v>
      </c>
      <c r="AJ12" s="4">
        <v>3</v>
      </c>
      <c r="AK12" s="4">
        <v>3</v>
      </c>
      <c r="AL12" s="4">
        <v>3</v>
      </c>
      <c r="AM12" s="4">
        <v>3</v>
      </c>
      <c r="AN12" s="4">
        <v>3</v>
      </c>
      <c r="AO12" s="73">
        <f>SUM(AI12:AN12)</f>
        <v>18</v>
      </c>
      <c r="AP12" s="135">
        <f>AO13/550*100</f>
        <v>33.272727272727273</v>
      </c>
      <c r="AQ12" s="121">
        <f>(AI18*AI12)+(AJ18*AJ12)+(AK18*AK12)+(AL12*AL18)+(AM18*AM12)+(AN18*AN12)</f>
        <v>18.899999999999999</v>
      </c>
      <c r="AR12" s="123">
        <f>AQ12/AO12</f>
        <v>1.0499999999999998</v>
      </c>
      <c r="AS12" s="66"/>
      <c r="AT12" s="124">
        <f>(O12+AB12+AQ12)/(M12+Z12+AO12)</f>
        <v>1.7653846153846156</v>
      </c>
      <c r="AU12" s="66"/>
      <c r="AV12" s="127" t="str">
        <f>IF(AT12&lt;1.75, " Drop Out Due to Low CGPA ", "")</f>
        <v/>
      </c>
      <c r="AW12" s="19"/>
      <c r="AX12" s="3">
        <v>3</v>
      </c>
      <c r="AY12" s="4">
        <v>3</v>
      </c>
      <c r="AZ12" s="4">
        <v>3</v>
      </c>
      <c r="BA12" s="4">
        <v>3</v>
      </c>
      <c r="BB12" s="4">
        <v>2</v>
      </c>
      <c r="BC12" s="60">
        <f>SUM(AX12:BB12)</f>
        <v>14</v>
      </c>
      <c r="BD12" s="130">
        <f>BC13/400*100</f>
        <v>70.5</v>
      </c>
      <c r="BE12" s="133">
        <f>(AX18*AX12)+(AY18*AY12)+(AZ18*AZ12)+(BA18*BA12)+(BB18*BB12)</f>
        <v>31.399999999999995</v>
      </c>
      <c r="BF12" s="118">
        <f>BE12/BC12</f>
        <v>2.2428571428571424</v>
      </c>
      <c r="BG12" s="63"/>
      <c r="BH12" s="124">
        <f>(O12+AB12+AQ12+BE12)/(M12+Z12+AO12+BC12)</f>
        <v>1.8666666666666667</v>
      </c>
      <c r="BI12" s="63"/>
      <c r="BJ12" s="127" t="str">
        <f>IF(BH12&lt;2.5, " Drop Out Due to Low CGPA ", "")</f>
        <v xml:space="preserve"> Drop Out Due to Low CGPA </v>
      </c>
      <c r="BK12" s="14"/>
      <c r="BL12" s="118" t="e">
        <f>#REF!/#REF!</f>
        <v>#REF!</v>
      </c>
      <c r="BM12" s="96"/>
      <c r="BN12" s="96"/>
      <c r="BO12" s="96"/>
      <c r="BP12" s="96"/>
      <c r="BQ12" s="96"/>
      <c r="BR12" s="96"/>
      <c r="BS12" s="137">
        <f>BC13+AO13+Z13+M13</f>
        <v>1138</v>
      </c>
      <c r="BT12" s="20"/>
      <c r="BU12" s="137">
        <f>BS12/2100*100</f>
        <v>54.19047619047619</v>
      </c>
      <c r="BV12" s="20"/>
      <c r="BW12" s="124">
        <f>(BE12+AQ12+AB12+O12)/(M12+Z12+AO12+BC12)</f>
        <v>1.8666666666666665</v>
      </c>
      <c r="BX12" s="21"/>
      <c r="BY12" s="140" t="str">
        <f>IF(BU12&gt;=85,"A",IF(BU12&gt;=80,"A-",IF(BU12&gt;=75,"B+",IF(BU12&gt;=70,"B",IF(BU12&gt;=65,"B-",IF(BU12&gt;=61,"C+",IF(BU12&gt;=58,"C",IF(BU12&gt;=55,"C-",IF(BU12&gt;=50,"D","F")))))))))</f>
        <v>D</v>
      </c>
      <c r="CA12" s="143"/>
    </row>
    <row r="13" spans="1:79" s="2" customFormat="1" ht="15" customHeight="1" x14ac:dyDescent="0.25">
      <c r="A13" s="119"/>
      <c r="B13" s="1"/>
      <c r="C13" s="22" t="s">
        <v>100</v>
      </c>
      <c r="D13" s="16"/>
      <c r="E13" s="23" t="s">
        <v>8</v>
      </c>
      <c r="F13" s="16"/>
      <c r="G13" s="6">
        <v>74</v>
      </c>
      <c r="H13" s="5">
        <v>40</v>
      </c>
      <c r="I13" s="5">
        <v>32</v>
      </c>
      <c r="J13" s="5">
        <v>59</v>
      </c>
      <c r="K13" s="5">
        <v>58</v>
      </c>
      <c r="L13" s="5">
        <v>61</v>
      </c>
      <c r="M13" s="74">
        <f>L13+K13+J13+I16+H13+G13</f>
        <v>342</v>
      </c>
      <c r="N13" s="147"/>
      <c r="O13" s="134"/>
      <c r="P13" s="119"/>
      <c r="Q13" s="1"/>
      <c r="R13" s="150"/>
      <c r="S13" s="19"/>
      <c r="T13" s="6">
        <v>76</v>
      </c>
      <c r="U13" s="5">
        <v>30</v>
      </c>
      <c r="V13" s="5">
        <v>53</v>
      </c>
      <c r="W13" s="5">
        <v>65</v>
      </c>
      <c r="X13" s="5">
        <v>57</v>
      </c>
      <c r="Y13" s="5">
        <v>50</v>
      </c>
      <c r="Z13" s="74">
        <f>T13+U13+V13+W13+X13+Y13</f>
        <v>331</v>
      </c>
      <c r="AA13" s="141"/>
      <c r="AB13" s="119"/>
      <c r="AC13" s="119"/>
      <c r="AD13" s="64"/>
      <c r="AE13" s="125"/>
      <c r="AF13" s="64"/>
      <c r="AG13" s="128"/>
      <c r="AH13" s="19"/>
      <c r="AI13" s="6">
        <v>73</v>
      </c>
      <c r="AJ13" s="5">
        <v>39</v>
      </c>
      <c r="AK13" s="5">
        <v>22</v>
      </c>
      <c r="AL13" s="5">
        <v>42</v>
      </c>
      <c r="AM13" s="5">
        <v>50</v>
      </c>
      <c r="AN13" s="5">
        <v>60</v>
      </c>
      <c r="AO13" s="74">
        <f>AI13+AJ16+AK16+AL16+AM13+AN13</f>
        <v>183</v>
      </c>
      <c r="AP13" s="135"/>
      <c r="AQ13" s="122"/>
      <c r="AR13" s="119"/>
      <c r="AS13" s="64"/>
      <c r="AT13" s="125"/>
      <c r="AU13" s="64"/>
      <c r="AV13" s="128"/>
      <c r="AW13" s="19"/>
      <c r="AX13" s="6">
        <v>53</v>
      </c>
      <c r="AY13" s="5">
        <v>70</v>
      </c>
      <c r="AZ13" s="5">
        <v>73</v>
      </c>
      <c r="BA13" s="5">
        <v>58</v>
      </c>
      <c r="BB13" s="5">
        <v>28</v>
      </c>
      <c r="BC13" s="61">
        <f>AX13+AY13+AZ13+BA13+BB13</f>
        <v>282</v>
      </c>
      <c r="BD13" s="131"/>
      <c r="BE13" s="134"/>
      <c r="BF13" s="123"/>
      <c r="BG13" s="66"/>
      <c r="BH13" s="125"/>
      <c r="BI13" s="66"/>
      <c r="BJ13" s="128"/>
      <c r="BK13" s="14"/>
      <c r="BL13" s="119"/>
      <c r="BM13" s="97"/>
      <c r="BN13" s="97"/>
      <c r="BO13" s="97"/>
      <c r="BP13" s="97"/>
      <c r="BQ13" s="97"/>
      <c r="BR13" s="97"/>
      <c r="BS13" s="138"/>
      <c r="BT13" s="13"/>
      <c r="BU13" s="138"/>
      <c r="BV13" s="13"/>
      <c r="BW13" s="125"/>
      <c r="BX13" s="13"/>
      <c r="BY13" s="141"/>
      <c r="CA13" s="144"/>
    </row>
    <row r="14" spans="1:79" s="2" customFormat="1" ht="15.75" customHeight="1" x14ac:dyDescent="0.25">
      <c r="A14" s="119"/>
      <c r="B14" s="1"/>
      <c r="C14" s="22"/>
      <c r="D14" s="16"/>
      <c r="E14" s="23"/>
      <c r="F14" s="16"/>
      <c r="G14" s="6">
        <v>74</v>
      </c>
      <c r="H14" s="5">
        <f>H13*2</f>
        <v>80</v>
      </c>
      <c r="I14" s="5">
        <f>I16</f>
        <v>50</v>
      </c>
      <c r="J14" s="5">
        <v>59</v>
      </c>
      <c r="K14" s="5">
        <v>58</v>
      </c>
      <c r="L14" s="5">
        <v>61</v>
      </c>
      <c r="M14" s="74"/>
      <c r="N14" s="147"/>
      <c r="O14" s="134"/>
      <c r="P14" s="119"/>
      <c r="Q14" s="1"/>
      <c r="R14" s="150"/>
      <c r="S14" s="19"/>
      <c r="T14" s="6">
        <f>T13</f>
        <v>76</v>
      </c>
      <c r="U14" s="5">
        <f>U13*2</f>
        <v>60</v>
      </c>
      <c r="V14" s="5">
        <f t="shared" ref="V14" si="0">V13</f>
        <v>53</v>
      </c>
      <c r="W14" s="5">
        <f>W13</f>
        <v>65</v>
      </c>
      <c r="X14" s="5">
        <f>X13</f>
        <v>57</v>
      </c>
      <c r="Y14" s="5">
        <f>Y13</f>
        <v>50</v>
      </c>
      <c r="Z14" s="74"/>
      <c r="AA14" s="141"/>
      <c r="AB14" s="119"/>
      <c r="AC14" s="119"/>
      <c r="AD14" s="64"/>
      <c r="AE14" s="125"/>
      <c r="AF14" s="64"/>
      <c r="AG14" s="128"/>
      <c r="AH14" s="19"/>
      <c r="AI14" s="6">
        <f>AI13</f>
        <v>73</v>
      </c>
      <c r="AJ14" s="5">
        <f>AJ13</f>
        <v>39</v>
      </c>
      <c r="AK14" s="5">
        <f t="shared" ref="AK14:AM14" si="1">AK13</f>
        <v>22</v>
      </c>
      <c r="AL14" s="5">
        <f t="shared" si="1"/>
        <v>42</v>
      </c>
      <c r="AM14" s="5">
        <f t="shared" si="1"/>
        <v>50</v>
      </c>
      <c r="AN14" s="5">
        <f t="shared" ref="AN14" si="2">AN13</f>
        <v>60</v>
      </c>
      <c r="AO14" s="74"/>
      <c r="AP14" s="135"/>
      <c r="AQ14" s="122"/>
      <c r="AR14" s="119"/>
      <c r="AS14" s="64"/>
      <c r="AT14" s="125"/>
      <c r="AU14" s="64"/>
      <c r="AV14" s="128"/>
      <c r="AW14" s="19"/>
      <c r="AX14" s="6">
        <f>AX13</f>
        <v>53</v>
      </c>
      <c r="AY14" s="5">
        <f>AY13</f>
        <v>70</v>
      </c>
      <c r="AZ14" s="5">
        <f t="shared" ref="AZ14" si="3">AZ13</f>
        <v>73</v>
      </c>
      <c r="BA14" s="5">
        <f>BA13</f>
        <v>58</v>
      </c>
      <c r="BB14" s="5">
        <f>BB13*2</f>
        <v>56</v>
      </c>
      <c r="BC14" s="61"/>
      <c r="BD14" s="131"/>
      <c r="BE14" s="134"/>
      <c r="BF14" s="123"/>
      <c r="BG14" s="66"/>
      <c r="BH14" s="125"/>
      <c r="BI14" s="66"/>
      <c r="BJ14" s="128"/>
      <c r="BK14" s="14"/>
      <c r="BL14" s="119"/>
      <c r="BM14" s="97"/>
      <c r="BN14" s="97"/>
      <c r="BO14" s="97"/>
      <c r="BP14" s="97"/>
      <c r="BQ14" s="97"/>
      <c r="BR14" s="97"/>
      <c r="BS14" s="138"/>
      <c r="BT14" s="13"/>
      <c r="BU14" s="138"/>
      <c r="BV14" s="13"/>
      <c r="BW14" s="125"/>
      <c r="BX14" s="13"/>
      <c r="BY14" s="141"/>
      <c r="CA14" s="144"/>
    </row>
    <row r="15" spans="1:79" s="2" customFormat="1" ht="15" customHeight="1" x14ac:dyDescent="0.25">
      <c r="A15" s="119"/>
      <c r="B15" s="1"/>
      <c r="C15" s="22"/>
      <c r="D15" s="16"/>
      <c r="E15" s="23"/>
      <c r="F15" s="16"/>
      <c r="G15" s="6"/>
      <c r="H15" s="5" t="s">
        <v>20</v>
      </c>
      <c r="I15" s="5"/>
      <c r="J15" s="5"/>
      <c r="K15" s="5"/>
      <c r="L15" s="5"/>
      <c r="M15" s="74"/>
      <c r="N15" s="147"/>
      <c r="O15" s="134"/>
      <c r="P15" s="119"/>
      <c r="Q15" s="1"/>
      <c r="R15" s="150"/>
      <c r="S15" s="19"/>
      <c r="T15" s="6"/>
      <c r="U15" s="5" t="s">
        <v>20</v>
      </c>
      <c r="V15" s="5"/>
      <c r="W15" s="5"/>
      <c r="X15" s="5"/>
      <c r="Y15" s="5"/>
      <c r="Z15" s="74"/>
      <c r="AA15" s="141"/>
      <c r="AB15" s="119"/>
      <c r="AC15" s="119"/>
      <c r="AD15" s="64"/>
      <c r="AE15" s="125"/>
      <c r="AF15" s="64"/>
      <c r="AG15" s="128"/>
      <c r="AH15" s="19"/>
      <c r="AI15" s="6"/>
      <c r="AJ15" s="5" t="s">
        <v>20</v>
      </c>
      <c r="AK15" s="5"/>
      <c r="AL15" s="5"/>
      <c r="AM15" s="5"/>
      <c r="AN15" s="5"/>
      <c r="AO15" s="74"/>
      <c r="AP15" s="135"/>
      <c r="AQ15" s="122"/>
      <c r="AR15" s="119"/>
      <c r="AS15" s="64"/>
      <c r="AT15" s="125"/>
      <c r="AU15" s="64"/>
      <c r="AV15" s="128"/>
      <c r="AW15" s="19"/>
      <c r="AX15" s="6"/>
      <c r="AY15" s="5" t="s">
        <v>20</v>
      </c>
      <c r="AZ15" s="5"/>
      <c r="BA15" s="5"/>
      <c r="BB15" s="5"/>
      <c r="BC15" s="61"/>
      <c r="BD15" s="131"/>
      <c r="BE15" s="134"/>
      <c r="BF15" s="123"/>
      <c r="BG15" s="66"/>
      <c r="BH15" s="125"/>
      <c r="BI15" s="66"/>
      <c r="BJ15" s="128"/>
      <c r="BK15" s="14"/>
      <c r="BL15" s="119"/>
      <c r="BM15" s="97"/>
      <c r="BN15" s="97"/>
      <c r="BO15" s="97"/>
      <c r="BP15" s="97"/>
      <c r="BQ15" s="97"/>
      <c r="BR15" s="97"/>
      <c r="BS15" s="138"/>
      <c r="BT15" s="13"/>
      <c r="BU15" s="138"/>
      <c r="BV15" s="13"/>
      <c r="BW15" s="125"/>
      <c r="BX15" s="13"/>
      <c r="BY15" s="141"/>
      <c r="CA15" s="144"/>
    </row>
    <row r="16" spans="1:79" s="2" customFormat="1" ht="15" customHeight="1" x14ac:dyDescent="0.25">
      <c r="A16" s="119"/>
      <c r="B16" s="1"/>
      <c r="C16" s="24"/>
      <c r="D16" s="16"/>
      <c r="E16" s="23" t="s">
        <v>5</v>
      </c>
      <c r="F16" s="16"/>
      <c r="G16" s="6">
        <v>0</v>
      </c>
      <c r="H16" s="5">
        <v>0</v>
      </c>
      <c r="I16" s="95">
        <v>50</v>
      </c>
      <c r="J16" s="5">
        <v>0</v>
      </c>
      <c r="K16" s="5">
        <v>0</v>
      </c>
      <c r="L16" s="5">
        <v>0</v>
      </c>
      <c r="M16" s="74">
        <v>0</v>
      </c>
      <c r="N16" s="147"/>
      <c r="O16" s="134"/>
      <c r="P16" s="119"/>
      <c r="Q16" s="1"/>
      <c r="R16" s="150"/>
      <c r="S16" s="19"/>
      <c r="T16" s="6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77"/>
      <c r="AA16" s="141"/>
      <c r="AB16" s="119"/>
      <c r="AC16" s="119"/>
      <c r="AD16" s="64"/>
      <c r="AE16" s="125"/>
      <c r="AF16" s="64"/>
      <c r="AG16" s="128"/>
      <c r="AH16" s="19"/>
      <c r="AI16" s="6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77"/>
      <c r="AP16" s="135"/>
      <c r="AQ16" s="122"/>
      <c r="AR16" s="119"/>
      <c r="AS16" s="64"/>
      <c r="AT16" s="125"/>
      <c r="AU16" s="64"/>
      <c r="AV16" s="128"/>
      <c r="AW16" s="19"/>
      <c r="AX16" s="6">
        <v>0</v>
      </c>
      <c r="AY16" s="5">
        <v>0</v>
      </c>
      <c r="AZ16" s="5">
        <v>0</v>
      </c>
      <c r="BA16" s="5">
        <v>0</v>
      </c>
      <c r="BB16" s="5">
        <v>0</v>
      </c>
      <c r="BC16" s="26"/>
      <c r="BD16" s="131"/>
      <c r="BE16" s="134"/>
      <c r="BF16" s="123"/>
      <c r="BG16" s="66"/>
      <c r="BH16" s="125"/>
      <c r="BI16" s="66"/>
      <c r="BJ16" s="128"/>
      <c r="BK16" s="14"/>
      <c r="BL16" s="119"/>
      <c r="BM16" s="97"/>
      <c r="BN16" s="97"/>
      <c r="BO16" s="97"/>
      <c r="BP16" s="97"/>
      <c r="BQ16" s="97"/>
      <c r="BR16" s="97"/>
      <c r="BS16" s="138"/>
      <c r="BT16" s="13"/>
      <c r="BU16" s="138"/>
      <c r="BV16" s="13"/>
      <c r="BW16" s="125"/>
      <c r="BX16" s="13"/>
      <c r="BY16" s="141"/>
      <c r="CA16" s="144"/>
    </row>
    <row r="17" spans="1:79" s="2" customFormat="1" ht="15" customHeight="1" x14ac:dyDescent="0.25">
      <c r="A17" s="119"/>
      <c r="B17" s="1"/>
      <c r="C17" s="24" t="s">
        <v>28</v>
      </c>
      <c r="D17" s="16"/>
      <c r="E17" s="23" t="s">
        <v>6</v>
      </c>
      <c r="F17" s="16"/>
      <c r="G17" s="6" t="str">
        <f>IF(G14&gt;=90,"A+",IF(G14&gt;=85,"A",IF(G14&gt;=80,"A-",IF(G14&gt;=75,"B+",IF(G14&gt;=73,"B",IF(G14&gt;=70,"B-",IF(G14&gt;=66,"C+",IF(G14&gt;=63,"C",IF(G14&gt;=60,"C-",IF(G14&gt;=50,"D","F"))))))))))</f>
        <v>B</v>
      </c>
      <c r="H17" s="5" t="str">
        <f>IF(H14&gt;=90,"A+",IF(H14&gt;=85,"A",IF(H14&gt;=80,"A-",IF(H14&gt;=75,"B+",IF(H14&gt;=73,"B",IF(H14&gt;=70,"B-",IF(H14&gt;=66,"C+",IF(H14&gt;=63,"C",IF(H14&gt;=60,"C-",IF(H14&gt;=50,"D","F"))))))))))</f>
        <v>A-</v>
      </c>
      <c r="I17" s="5" t="str">
        <f t="shared" ref="I17:K17" si="4">IF(I14&gt;=90,"A+",IF(I14&gt;=85,"A",IF(I14&gt;=80,"A-",IF(I14&gt;=75,"B+",IF(I14&gt;=73,"B",IF(I14&gt;=70,"B-",IF(I14&gt;=66,"C+",IF(I14&gt;=63,"C",IF(I14&gt;=60,"C-",IF(I14&gt;=50,"D","F"))))))))))</f>
        <v>D</v>
      </c>
      <c r="J17" s="5" t="str">
        <f t="shared" si="4"/>
        <v>D</v>
      </c>
      <c r="K17" s="5" t="str">
        <f t="shared" si="4"/>
        <v>D</v>
      </c>
      <c r="L17" s="5" t="str">
        <f t="shared" ref="L17" si="5">IF(L14&gt;=90,"A+",IF(L14&gt;=85,"A",IF(L14&gt;=80,"A-",IF(L14&gt;=75,"B+",IF(L14&gt;=73,"B",IF(L14&gt;=70,"B-",IF(L14&gt;=66,"C+",IF(L14&gt;=63,"C",IF(L14&gt;=60,"C-",IF(L14&gt;=50,"D","F"))))))))))</f>
        <v>C-</v>
      </c>
      <c r="M17" s="74">
        <f>VLOOKUP($O$5,vtABLE,2,FALSE)</f>
        <v>0</v>
      </c>
      <c r="N17" s="147"/>
      <c r="O17" s="134"/>
      <c r="P17" s="119"/>
      <c r="Q17" s="1"/>
      <c r="R17" s="150"/>
      <c r="S17" s="19"/>
      <c r="T17" s="6" t="str">
        <f>IF(T14&gt;=90,"A+",IF(T14&gt;=85,"A",IF(T14&gt;=80,"A-",IF(T14&gt;=75,"B+",IF(T14&gt;=73,"B",IF(T14&gt;=70,"B-",IF(T14&gt;=66,"C+",IF(T14&gt;=63,"C",IF(T14&gt;=60,"C-",IF(T14&gt;=50,"D","F"))))))))))</f>
        <v>B+</v>
      </c>
      <c r="U17" s="5" t="str">
        <f>IF(U14&gt;=90,"A+",IF(U14&gt;=85,"A",IF(U14&gt;=80,"A-",IF(U14&gt;=75,"B+",IF(U14&gt;=73,"B",IF(U14&gt;=70,"B-",IF(U14&gt;=66,"C+",IF(U14&gt;=63,"C",IF(U14&gt;=60,"C-",IF(U14&gt;=50,"D","F"))))))))))</f>
        <v>C-</v>
      </c>
      <c r="V17" s="5" t="str">
        <f t="shared" ref="V17:Y17" si="6">IF(V14&gt;=90,"A+",IF(V14&gt;=85,"A",IF(V14&gt;=80,"A-",IF(V14&gt;=75,"B+",IF(V14&gt;=73,"B",IF(V14&gt;=70,"B-",IF(V14&gt;=66,"C+",IF(V14&gt;=63,"C",IF(V14&gt;=60,"C-",IF(V14&gt;=50,"D","F"))))))))))</f>
        <v>D</v>
      </c>
      <c r="W17" s="5" t="str">
        <f t="shared" si="6"/>
        <v>C</v>
      </c>
      <c r="X17" s="5" t="str">
        <f t="shared" si="6"/>
        <v>D</v>
      </c>
      <c r="Y17" s="5" t="str">
        <f t="shared" si="6"/>
        <v>D</v>
      </c>
      <c r="Z17" s="77"/>
      <c r="AA17" s="141"/>
      <c r="AB17" s="119"/>
      <c r="AC17" s="119"/>
      <c r="AD17" s="64"/>
      <c r="AE17" s="125"/>
      <c r="AF17" s="64"/>
      <c r="AG17" s="128"/>
      <c r="AH17" s="19"/>
      <c r="AI17" s="6" t="str">
        <f>IF(AI14&gt;=90,"A+",IF(AI14&gt;=85,"A",IF(AI14&gt;=80,"A-",IF(AI14&gt;=75,"B+",IF(AI14&gt;=73,"B",IF(AI14&gt;=70,"B-",IF(AI14&gt;=66,"C+",IF(AI14&gt;=63,"C",IF(AI14&gt;=60,"C-",IF(AI14&gt;=50,"D","F"))))))))))</f>
        <v>B</v>
      </c>
      <c r="AJ17" s="5" t="str">
        <f>IF(AJ14&gt;=90,"A+",IF(AJ14&gt;=85,"A",IF(AJ14&gt;=80,"A-",IF(AJ14&gt;=75,"B+",IF(AJ14&gt;=73,"B",IF(AJ14&gt;=70,"B-",IF(AJ14&gt;=66,"C+",IF(AJ14&gt;=63,"C",IF(AJ14&gt;=60,"C-",IF(AJ14&gt;=50,"D","F"))))))))))</f>
        <v>F</v>
      </c>
      <c r="AK17" s="5" t="str">
        <f t="shared" ref="AK17:AN17" si="7">IF(AK14&gt;=90,"A+",IF(AK14&gt;=85,"A",IF(AK14&gt;=80,"A-",IF(AK14&gt;=75,"B+",IF(AK14&gt;=73,"B",IF(AK14&gt;=70,"B-",IF(AK14&gt;=66,"C+",IF(AK14&gt;=63,"C",IF(AK14&gt;=60,"C-",IF(AK14&gt;=50,"D","F"))))))))))</f>
        <v>F</v>
      </c>
      <c r="AL17" s="5" t="str">
        <f t="shared" ref="AL17" si="8">IF(AL14&gt;=90,"A+",IF(AL14&gt;=85,"A",IF(AL14&gt;=80,"A-",IF(AL14&gt;=75,"B+",IF(AL14&gt;=73,"B",IF(AL14&gt;=70,"B-",IF(AL14&gt;=66,"C+",IF(AL14&gt;=63,"C",IF(AL14&gt;=60,"C-",IF(AL14&gt;=50,"D","F"))))))))))</f>
        <v>F</v>
      </c>
      <c r="AM17" s="5" t="str">
        <f t="shared" si="7"/>
        <v>D</v>
      </c>
      <c r="AN17" s="5" t="str">
        <f t="shared" si="7"/>
        <v>C-</v>
      </c>
      <c r="AO17" s="77"/>
      <c r="AP17" s="135"/>
      <c r="AQ17" s="122"/>
      <c r="AR17" s="119"/>
      <c r="AS17" s="64"/>
      <c r="AT17" s="125"/>
      <c r="AU17" s="64"/>
      <c r="AV17" s="128"/>
      <c r="AW17" s="19"/>
      <c r="AX17" s="6" t="str">
        <f>IF(AX14&gt;=90,"A+",IF(AX14&gt;=85,"A",IF(AX14&gt;=80,"A-",IF(AX14&gt;=75,"B+",IF(AX14&gt;=73,"B",IF(AX14&gt;=70,"B-",IF(AX14&gt;=66,"C+",IF(AX14&gt;=63,"C",IF(AX14&gt;=60,"C-",IF(AX14&gt;=50,"D","F"))))))))))</f>
        <v>D</v>
      </c>
      <c r="AY17" s="5" t="str">
        <f>IF(AY14&gt;=90,"A+",IF(AY14&gt;=85,"A",IF(AY14&gt;=80,"A-",IF(AY14&gt;=75,"B+",IF(AY14&gt;=73,"B",IF(AY14&gt;=70,"B-",IF(AY14&gt;=66,"C+",IF(AY14&gt;=63,"C",IF(AY14&gt;=60,"C-",IF(AY14&gt;=50,"D","F"))))))))))</f>
        <v>B-</v>
      </c>
      <c r="AZ17" s="5" t="str">
        <f t="shared" ref="AZ17:BB17" si="9">IF(AZ14&gt;=90,"A+",IF(AZ14&gt;=85,"A",IF(AZ14&gt;=80,"A-",IF(AZ14&gt;=75,"B+",IF(AZ14&gt;=73,"B",IF(AZ14&gt;=70,"B-",IF(AZ14&gt;=66,"C+",IF(AZ14&gt;=63,"C",IF(AZ14&gt;=60,"C-",IF(AZ14&gt;=50,"D","F"))))))))))</f>
        <v>B</v>
      </c>
      <c r="BA17" s="5" t="str">
        <f t="shared" si="9"/>
        <v>D</v>
      </c>
      <c r="BB17" s="5" t="str">
        <f t="shared" si="9"/>
        <v>D</v>
      </c>
      <c r="BC17" s="26"/>
      <c r="BD17" s="131"/>
      <c r="BE17" s="134"/>
      <c r="BF17" s="123"/>
      <c r="BG17" s="66"/>
      <c r="BH17" s="125"/>
      <c r="BI17" s="66"/>
      <c r="BJ17" s="128"/>
      <c r="BK17" s="14"/>
      <c r="BL17" s="119"/>
      <c r="BM17" s="97"/>
      <c r="BN17" s="97"/>
      <c r="BO17" s="97"/>
      <c r="BP17" s="97"/>
      <c r="BQ17" s="97"/>
      <c r="BR17" s="97"/>
      <c r="BS17" s="138"/>
      <c r="BT17" s="13"/>
      <c r="BU17" s="138"/>
      <c r="BV17" s="13"/>
      <c r="BW17" s="125"/>
      <c r="BX17" s="13"/>
      <c r="BY17" s="141"/>
      <c r="CA17" s="144"/>
    </row>
    <row r="18" spans="1:79" s="2" customFormat="1" ht="15" customHeight="1" thickBot="1" x14ac:dyDescent="0.3">
      <c r="A18" s="120"/>
      <c r="B18" s="1"/>
      <c r="C18" s="25" t="s">
        <v>101</v>
      </c>
      <c r="D18" s="16"/>
      <c r="E18" s="7" t="s">
        <v>7</v>
      </c>
      <c r="F18" s="16"/>
      <c r="G18" s="29" t="str">
        <f>IF(G14&gt;=80,"4.00", IF(G14=79,"3.90",IF(G14=78,"3.80",IF(G14=77,"3.70",IF(G14=76,"3.60",IF(G14=75,"3.50",IF(G14=74,"3.40",IF(G14&gt;=73,"3.30",IF(G14&gt;=72,"3.20",IF(G14=71,"3.10",IF(G14&gt;=70,"3.00",IF(G14&gt;=69,"2.90",IF(G14=68,"2.80",IF(G14=67,"2.70",IF(G14=66,"2.60",IF(G14=65,"2.50",IF(G14=64,"2.40",IF(G14=63,"2.30",IF(G14=62,"2.20",IF(G14=61,"2.10",IF(G14=60,"2.00",IF(G14=59,"1.90",IF(G14=58,"1.80",IF(G14=57,"1.70",IF(G14=56,"1.60",IF(G14=55,"1.50",IF(G14=54,"1.40",IF(G14=53,"1.30",IF(G14=52,"1.20",IF(G14=51,"1.10",IF(G14=50,"1.00","0.00")))))))))))))))))))))))))))))))</f>
        <v>3.40</v>
      </c>
      <c r="H18" s="30" t="str">
        <f t="shared" ref="H18:K18" si="10">IF(H14&gt;=80,"4.00", IF(H14=79,"3.90",IF(H14=78,"3.80",IF(H14=77,"3.70",IF(H14=76,"3.60",IF(H14=75,"3.50",IF(H14=74,"3.40",IF(H14&gt;=73,"3.30",IF(H14&gt;=72,"3.20",IF(H14=71,"3.10",IF(H14&gt;=70,"3.00",IF(H14&gt;=69,"2.90",IF(H14=68,"2.80",IF(H14=67,"2.70",IF(H14=66,"2.60",IF(H14=65,"2.50",IF(H14=64,"2.40",IF(H14=63,"2.30",IF(H14=62,"2.20",IF(H14=61,"2.10",IF(H14=60,"2.00",IF(H14=59,"1.90",IF(H14=58,"1.80",IF(H14=57,"1.70",IF(H14=56,"1.60",IF(H14=55,"1.50",IF(H14=54,"1.40",IF(H14=53,"1.30",IF(H14=52,"1.20",IF(H14=51,"1.10",IF(H14=50,"1.00","0.00")))))))))))))))))))))))))))))))</f>
        <v>4.00</v>
      </c>
      <c r="I18" s="30" t="str">
        <f t="shared" si="10"/>
        <v>1.00</v>
      </c>
      <c r="J18" s="30" t="str">
        <f t="shared" si="10"/>
        <v>1.90</v>
      </c>
      <c r="K18" s="30" t="str">
        <f t="shared" si="10"/>
        <v>1.80</v>
      </c>
      <c r="L18" s="30" t="str">
        <f t="shared" ref="L18" si="11">IF(L14&gt;=80,"4.00", IF(L14=79,"3.90",IF(L14=78,"3.80",IF(L14=77,"3.70",IF(L14=76,"3.60",IF(L14=75,"3.50",IF(L14=74,"3.40",IF(L14&gt;=73,"3.30",IF(L14&gt;=72,"3.20",IF(L14=71,"3.10",IF(L14&gt;=70,"3.00",IF(L14&gt;=69,"2.90",IF(L14=68,"2.80",IF(L14=67,"2.70",IF(L14=66,"2.60",IF(L14=65,"2.50",IF(L14=64,"2.40",IF(L14=63,"2.30",IF(L14=62,"2.20",IF(L14=61,"2.10",IF(L14=60,"2.00",IF(L14=59,"1.90",IF(L14=58,"1.80",IF(L14=57,"1.70",IF(L14=56,"1.60",IF(L14=55,"1.50",IF(L14=54,"1.40",IF(L14=53,"1.30",IF(L14=52,"1.20",IF(L14=51,"1.10",IF(L14=50,"1.00","0.00")))))))))))))))))))))))))))))))</f>
        <v>2.10</v>
      </c>
      <c r="M18" s="75"/>
      <c r="N18" s="148"/>
      <c r="O18" s="134"/>
      <c r="P18" s="120"/>
      <c r="Q18" s="1"/>
      <c r="R18" s="151"/>
      <c r="S18" s="19"/>
      <c r="T18" s="29" t="str">
        <f>IF(T14&gt;=80,"4.00", IF(T14=79,"3.90",IF(T14=78,"3.80",IF(T14=77,"3.70",IF(T14=76,"3.60",IF(T14=75,"3.50",IF(T14=74,"3.40",IF(T14&gt;=73,"3.30",IF(T14&gt;=72,"3.20",IF(T14=71,"3.10",IF(T14&gt;=70,"3.00",IF(T14&gt;=69,"2.90",IF(T14=68,"2.80",IF(T14=67,"2.70",IF(T14=66,"2.60",IF(T14=65,"2.50",IF(T14=64,"2.40",IF(T14=63,"2.30",IF(T14=62,"2.20",IF(T14=61,"2.10",IF(T14=60,"2.00",IF(T14=59,"1.90",IF(T14=58,"1.80",IF(T14=57,"1.70",IF(T14=56,"1.60",IF(T14=55,"1.50",IF(T14=54,"1.40",IF(T14=53,"1.30",IF(T14=52,"1.20",IF(T14=51,"1.10",IF(T14=50,"1.00","0.00")))))))))))))))))))))))))))))))</f>
        <v>3.60</v>
      </c>
      <c r="U18" s="30" t="str">
        <f t="shared" ref="U18:Y18" si="12">IF(U14&gt;=80,"4.00", IF(U14=79,"3.90",IF(U14=78,"3.80",IF(U14=77,"3.70",IF(U14=76,"3.60",IF(U14=75,"3.50",IF(U14=74,"3.40",IF(U14&gt;=73,"3.30",IF(U14&gt;=72,"3.20",IF(U14=71,"3.10",IF(U14&gt;=70,"3.00",IF(U14&gt;=69,"2.90",IF(U14=68,"2.80",IF(U14=67,"2.70",IF(U14=66,"2.60",IF(U14=65,"2.50",IF(U14=64,"2.40",IF(U14=63,"2.30",IF(U14=62,"2.20",IF(U14=61,"2.10",IF(U14=60,"2.00",IF(U14=59,"1.90",IF(U14=58,"1.80",IF(U14=57,"1.70",IF(U14=56,"1.60",IF(U14=55,"1.50",IF(U14=54,"1.40",IF(U14=53,"1.30",IF(U14=52,"1.20",IF(U14=51,"1.10",IF(U14=50,"1.00","0.00")))))))))))))))))))))))))))))))</f>
        <v>2.00</v>
      </c>
      <c r="V18" s="30" t="str">
        <f t="shared" si="12"/>
        <v>1.30</v>
      </c>
      <c r="W18" s="30" t="str">
        <f t="shared" si="12"/>
        <v>2.50</v>
      </c>
      <c r="X18" s="30" t="str">
        <f t="shared" si="12"/>
        <v>1.70</v>
      </c>
      <c r="Y18" s="30" t="str">
        <f t="shared" si="12"/>
        <v>1.00</v>
      </c>
      <c r="Z18" s="75"/>
      <c r="AA18" s="142"/>
      <c r="AB18" s="120"/>
      <c r="AC18" s="120"/>
      <c r="AD18" s="65"/>
      <c r="AE18" s="126"/>
      <c r="AF18" s="65"/>
      <c r="AG18" s="129"/>
      <c r="AH18" s="19"/>
      <c r="AI18" s="29" t="str">
        <f>IF(AI14&gt;=80,"4.00", IF(AI14=79,"3.90",IF(AI14=78,"3.80",IF(AI14=77,"3.70",IF(AI14=76,"3.60",IF(AI14=75,"3.50",IF(AI14=74,"3.40",IF(AI14&gt;=73,"3.30",IF(AI14&gt;=72,"3.20",IF(AI14=71,"3.10",IF(AI14&gt;=70,"3.00",IF(AI14&gt;=69,"2.90",IF(AI14=68,"2.80",IF(AI14=67,"2.70",IF(AI14=66,"2.60",IF(AI14=65,"2.50",IF(AI14=64,"2.40",IF(AI14=63,"2.30",IF(AI14=62,"2.20",IF(AI14=61,"2.10",IF(AI14=60,"2.00",IF(AI14=59,"1.90",IF(AI14=58,"1.80",IF(AI14=57,"1.70",IF(AI14=56,"1.60",IF(AI14=55,"1.50",IF(AI14=54,"1.40",IF(AI14=53,"1.30",IF(AI14=52,"1.20",IF(AI14=51,"1.10",IF(AI14=50,"1.00","0.00")))))))))))))))))))))))))))))))</f>
        <v>3.30</v>
      </c>
      <c r="AJ18" s="30" t="str">
        <f t="shared" ref="AJ18:AN18" si="13">IF(AJ14&gt;=80,"4.00", IF(AJ14=79,"3.90",IF(AJ14=78,"3.80",IF(AJ14=77,"3.70",IF(AJ14=76,"3.60",IF(AJ14=75,"3.50",IF(AJ14=74,"3.40",IF(AJ14&gt;=73,"3.30",IF(AJ14&gt;=72,"3.20",IF(AJ14=71,"3.10",IF(AJ14&gt;=70,"3.00",IF(AJ14&gt;=69,"2.90",IF(AJ14=68,"2.80",IF(AJ14=67,"2.70",IF(AJ14=66,"2.60",IF(AJ14=65,"2.50",IF(AJ14=64,"2.40",IF(AJ14=63,"2.30",IF(AJ14=62,"2.20",IF(AJ14=61,"2.10",IF(AJ14=60,"2.00",IF(AJ14=59,"1.90",IF(AJ14=58,"1.80",IF(AJ14=57,"1.70",IF(AJ14=56,"1.60",IF(AJ14=55,"1.50",IF(AJ14=54,"1.40",IF(AJ14=53,"1.30",IF(AJ14=52,"1.20",IF(AJ14=51,"1.10",IF(AJ14=50,"1.00","0.00")))))))))))))))))))))))))))))))</f>
        <v>0.00</v>
      </c>
      <c r="AK18" s="30" t="str">
        <f t="shared" si="13"/>
        <v>0.00</v>
      </c>
      <c r="AL18" s="30" t="str">
        <f t="shared" ref="AL18" si="14">IF(AL14&gt;=80,"4.00", IF(AL14=79,"3.90",IF(AL14=78,"3.80",IF(AL14=77,"3.70",IF(AL14=76,"3.60",IF(AL14=75,"3.50",IF(AL14=74,"3.40",IF(AL14&gt;=73,"3.30",IF(AL14&gt;=72,"3.20",IF(AL14=71,"3.10",IF(AL14&gt;=70,"3.00",IF(AL14&gt;=69,"2.90",IF(AL14=68,"2.80",IF(AL14=67,"2.70",IF(AL14=66,"2.60",IF(AL14=65,"2.50",IF(AL14=64,"2.40",IF(AL14=63,"2.30",IF(AL14=62,"2.20",IF(AL14=61,"2.10",IF(AL14=60,"2.00",IF(AL14=59,"1.90",IF(AL14=58,"1.80",IF(AL14=57,"1.70",IF(AL14=56,"1.60",IF(AL14=55,"1.50",IF(AL14=54,"1.40",IF(AL14=53,"1.30",IF(AL14=52,"1.20",IF(AL14=51,"1.10",IF(AL14=50,"1.00","0.00")))))))))))))))))))))))))))))))</f>
        <v>0.00</v>
      </c>
      <c r="AM18" s="30" t="str">
        <f t="shared" si="13"/>
        <v>1.00</v>
      </c>
      <c r="AN18" s="30" t="str">
        <f t="shared" si="13"/>
        <v>2.00</v>
      </c>
      <c r="AO18" s="75"/>
      <c r="AP18" s="136"/>
      <c r="AQ18" s="122"/>
      <c r="AR18" s="120"/>
      <c r="AS18" s="65"/>
      <c r="AT18" s="126"/>
      <c r="AU18" s="65"/>
      <c r="AV18" s="129"/>
      <c r="AW18" s="19"/>
      <c r="AX18" s="29" t="str">
        <f>IF(AX14&gt;=80,"4.00", IF(AX14=79,"3.90",IF(AX14=78,"3.80",IF(AX14=77,"3.70",IF(AX14=76,"3.60",IF(AX14=75,"3.50",IF(AX14=74,"3.40",IF(AX14&gt;=73,"3.30",IF(AX14&gt;=72,"3.20",IF(AX14=71,"3.10",IF(AX14&gt;=70,"3.00",IF(AX14&gt;=69,"2.90",IF(AX14=68,"2.80",IF(AX14=67,"2.70",IF(AX14=66,"2.60",IF(AX14=65,"2.50",IF(AX14=64,"2.40",IF(AX14=63,"2.30",IF(AX14=62,"2.20",IF(AX14=61,"2.10",IF(AX14=60,"2.00",IF(AX14=59,"1.90",IF(AX14=58,"1.80",IF(AX14=57,"1.70",IF(AX14=56,"1.60",IF(AX14=55,"1.50",IF(AX14=54,"1.40",IF(AX14=53,"1.30",IF(AX14=52,"1.20",IF(AX14=51,"1.10",IF(AX14=50,"1.00","0.00")))))))))))))))))))))))))))))))</f>
        <v>1.30</v>
      </c>
      <c r="AY18" s="30" t="str">
        <f t="shared" ref="AY18:BB18" si="15">IF(AY14&gt;=80,"4.00", IF(AY14=79,"3.90",IF(AY14=78,"3.80",IF(AY14=77,"3.70",IF(AY14=76,"3.60",IF(AY14=75,"3.50",IF(AY14=74,"3.40",IF(AY14&gt;=73,"3.30",IF(AY14&gt;=72,"3.20",IF(AY14=71,"3.10",IF(AY14&gt;=70,"3.00",IF(AY14&gt;=69,"2.90",IF(AY14=68,"2.80",IF(AY14=67,"2.70",IF(AY14=66,"2.60",IF(AY14=65,"2.50",IF(AY14=64,"2.40",IF(AY14=63,"2.30",IF(AY14=62,"2.20",IF(AY14=61,"2.10",IF(AY14=60,"2.00",IF(AY14=59,"1.90",IF(AY14=58,"1.80",IF(AY14=57,"1.70",IF(AY14=56,"1.60",IF(AY14=55,"1.50",IF(AY14=54,"1.40",IF(AY14=53,"1.30",IF(AY14=52,"1.20",IF(AY14=51,"1.10",IF(AY14=50,"1.00","0.00")))))))))))))))))))))))))))))))</f>
        <v>3.00</v>
      </c>
      <c r="AZ18" s="30" t="str">
        <f t="shared" si="15"/>
        <v>3.30</v>
      </c>
      <c r="BA18" s="30" t="str">
        <f t="shared" si="15"/>
        <v>1.80</v>
      </c>
      <c r="BB18" s="30" t="str">
        <f t="shared" si="15"/>
        <v>1.60</v>
      </c>
      <c r="BC18" s="31"/>
      <c r="BD18" s="132"/>
      <c r="BE18" s="134"/>
      <c r="BF18" s="153"/>
      <c r="BG18" s="67"/>
      <c r="BH18" s="126"/>
      <c r="BI18" s="67"/>
      <c r="BJ18" s="129"/>
      <c r="BK18" s="14"/>
      <c r="BL18" s="120"/>
      <c r="BM18" s="98"/>
      <c r="BN18" s="98"/>
      <c r="BO18" s="98"/>
      <c r="BP18" s="98"/>
      <c r="BQ18" s="98"/>
      <c r="BR18" s="98"/>
      <c r="BS18" s="139"/>
      <c r="BT18" s="13"/>
      <c r="BU18" s="139"/>
      <c r="BV18" s="13"/>
      <c r="BW18" s="126"/>
      <c r="BX18" s="13"/>
      <c r="BY18" s="142"/>
      <c r="CA18" s="145"/>
    </row>
    <row r="19" spans="1:79" x14ac:dyDescent="0.25">
      <c r="A19" s="154">
        <v>2</v>
      </c>
      <c r="C19" s="15" t="s">
        <v>60</v>
      </c>
      <c r="D19" s="16"/>
      <c r="E19" s="17" t="s">
        <v>4</v>
      </c>
      <c r="F19" s="16"/>
      <c r="G19" s="3">
        <v>3</v>
      </c>
      <c r="H19" s="4">
        <v>2</v>
      </c>
      <c r="I19" s="4">
        <v>3</v>
      </c>
      <c r="J19" s="4">
        <v>3</v>
      </c>
      <c r="K19" s="4">
        <v>3</v>
      </c>
      <c r="L19" s="4">
        <v>3</v>
      </c>
      <c r="M19" s="73">
        <f>SUM(G19:L19)</f>
        <v>17</v>
      </c>
      <c r="N19" s="146">
        <f>M20/600*100</f>
        <v>72.833333333333343</v>
      </c>
      <c r="O19" s="134">
        <f>(G25*G19)+(H25*H19)+(I25*I19)+(J25*J19)+(L25*L19)+(K25*K19)</f>
        <v>62.9</v>
      </c>
      <c r="P19" s="118">
        <f>O19/M19</f>
        <v>3.6999999999999997</v>
      </c>
      <c r="Q19" s="18"/>
      <c r="R19" s="149" t="str">
        <f>IF(P19&lt;1, " Drop Out Due to Low GPA ", "")</f>
        <v/>
      </c>
      <c r="S19" s="19"/>
      <c r="T19" s="3">
        <v>3</v>
      </c>
      <c r="U19" s="4">
        <v>2</v>
      </c>
      <c r="V19" s="4">
        <v>3</v>
      </c>
      <c r="W19" s="4">
        <v>3</v>
      </c>
      <c r="X19" s="4">
        <v>3</v>
      </c>
      <c r="Y19" s="4">
        <v>3</v>
      </c>
      <c r="Z19" s="73">
        <f>SUM(T19:Y19)</f>
        <v>17</v>
      </c>
      <c r="AA19" s="140">
        <f>Z20/550*100</f>
        <v>83.27272727272728</v>
      </c>
      <c r="AB19" s="133">
        <f>(T25*T19)+(U25*U19)+(V25*V19)+(W25*W19)+(X25*X19)+(Y19*Y25)</f>
        <v>67.400000000000006</v>
      </c>
      <c r="AC19" s="118">
        <f>AB19/Z19</f>
        <v>3.9647058823529413</v>
      </c>
      <c r="AD19" s="84"/>
      <c r="AE19" s="124">
        <f>(O19+AB19)/(M19+Z19)</f>
        <v>3.8323529411764707</v>
      </c>
      <c r="AF19" s="81"/>
      <c r="AG19" s="127" t="str">
        <f>IF(AE19&lt;1.5, " Drop Out Due to Low CGPA ", "")</f>
        <v/>
      </c>
      <c r="AH19" s="19"/>
      <c r="AI19" s="3">
        <v>3</v>
      </c>
      <c r="AJ19" s="4">
        <v>3</v>
      </c>
      <c r="AK19" s="4">
        <v>3</v>
      </c>
      <c r="AL19" s="4">
        <v>3</v>
      </c>
      <c r="AM19" s="4">
        <v>3</v>
      </c>
      <c r="AN19" s="4">
        <v>3</v>
      </c>
      <c r="AO19" s="73">
        <f>SUM(AI19:AN19)</f>
        <v>18</v>
      </c>
      <c r="AP19" s="135">
        <f>AO20/550*100</f>
        <v>96.36363636363636</v>
      </c>
      <c r="AQ19" s="121">
        <f>(AI25*AI19)+(AJ25*AJ19)+(AK25*AK19)+(AL19*AL25)+(AM25*AM19)+(AN25*AN19)</f>
        <v>71.400000000000006</v>
      </c>
      <c r="AR19" s="123">
        <f>AQ19/AO19</f>
        <v>3.9666666666666668</v>
      </c>
      <c r="AS19" s="81"/>
      <c r="AT19" s="124">
        <f>(O19+AB19+AQ19)/(M19+Z19+AO19)</f>
        <v>3.8788461538461543</v>
      </c>
      <c r="AU19" s="81"/>
      <c r="AV19" s="127" t="str">
        <f>IF(AT19&lt;1.75, " Drop Out Due to Low CGPA ", "")</f>
        <v/>
      </c>
      <c r="AW19" s="19"/>
      <c r="AX19" s="3">
        <v>3</v>
      </c>
      <c r="AY19" s="4">
        <v>3</v>
      </c>
      <c r="AZ19" s="4">
        <v>3</v>
      </c>
      <c r="BA19" s="4">
        <v>3</v>
      </c>
      <c r="BB19" s="4">
        <v>2</v>
      </c>
      <c r="BC19" s="85">
        <f>SUM(AX19:BB19)</f>
        <v>14</v>
      </c>
      <c r="BD19" s="130">
        <f>BC20/400*100</f>
        <v>97</v>
      </c>
      <c r="BE19" s="133">
        <f>(AX25*AX19)+(AY25*AY19)+(AZ25*AZ19)+(BA25*BA19)+(BB25*BB19)</f>
        <v>56</v>
      </c>
      <c r="BF19" s="118">
        <f>BE19/BC19</f>
        <v>4</v>
      </c>
      <c r="BG19" s="84"/>
      <c r="BH19" s="124">
        <f>(O19+AB19+AQ19+BE19)/(M19+Z19+AO19+BC19)</f>
        <v>3.9045454545454552</v>
      </c>
      <c r="BI19" s="84"/>
      <c r="BJ19" s="127" t="str">
        <f>IF(BH19&lt;2.5, " Drop Out Due to Low CGPA ", "")</f>
        <v/>
      </c>
      <c r="BK19" s="14"/>
      <c r="BL19" s="118" t="e">
        <f>#REF!/#REF!</f>
        <v>#REF!</v>
      </c>
      <c r="BM19" s="96"/>
      <c r="BN19" s="96"/>
      <c r="BO19" s="96"/>
      <c r="BP19" s="96"/>
      <c r="BQ19" s="96"/>
      <c r="BR19" s="96"/>
      <c r="BS19" s="137">
        <f>BC20+AO20+Z20+M20</f>
        <v>1813</v>
      </c>
      <c r="BT19" s="20"/>
      <c r="BU19" s="137">
        <f>BS19/2100*100</f>
        <v>86.333333333333329</v>
      </c>
      <c r="BV19" s="20"/>
      <c r="BW19" s="124">
        <f>(BE19+AQ19+AB19+O19)/(M19+Z19+AO19+BC19)</f>
        <v>3.9045454545454543</v>
      </c>
      <c r="BX19" s="21"/>
      <c r="BY19" s="140" t="str">
        <f>IF(BU19&gt;=85,"A",IF(BU19&gt;=80,"A-",IF(BU19&gt;=75,"B+",IF(BU19&gt;=70,"B",IF(BU19&gt;=65,"B-",IF(BU19&gt;=61,"C+",IF(BU19&gt;=58,"C",IF(BU19&gt;=55,"C-",IF(BU19&gt;=50,"D","F")))))))))</f>
        <v>A</v>
      </c>
      <c r="BZ19" s="2"/>
      <c r="CA19" s="143"/>
    </row>
    <row r="20" spans="1:79" x14ac:dyDescent="0.25">
      <c r="A20" s="119"/>
      <c r="C20" s="22" t="s">
        <v>102</v>
      </c>
      <c r="D20" s="16"/>
      <c r="E20" s="23" t="s">
        <v>8</v>
      </c>
      <c r="F20" s="16"/>
      <c r="G20" s="6">
        <v>80</v>
      </c>
      <c r="H20" s="5">
        <v>46</v>
      </c>
      <c r="I20" s="5">
        <v>79</v>
      </c>
      <c r="J20" s="5">
        <v>77</v>
      </c>
      <c r="K20" s="5">
        <v>88</v>
      </c>
      <c r="L20" s="5">
        <v>67</v>
      </c>
      <c r="M20" s="74">
        <f>L20+K20+J20+I20+H20+G20</f>
        <v>437</v>
      </c>
      <c r="N20" s="147"/>
      <c r="O20" s="134"/>
      <c r="P20" s="119"/>
      <c r="Q20" s="80"/>
      <c r="R20" s="150"/>
      <c r="S20" s="19"/>
      <c r="T20" s="6">
        <v>78</v>
      </c>
      <c r="U20" s="5">
        <v>46</v>
      </c>
      <c r="V20" s="5">
        <v>87</v>
      </c>
      <c r="W20" s="5">
        <v>85</v>
      </c>
      <c r="X20" s="5">
        <v>81</v>
      </c>
      <c r="Y20" s="5">
        <v>81</v>
      </c>
      <c r="Z20" s="74">
        <f>T20+U20+V20+W20+X20+Y20</f>
        <v>458</v>
      </c>
      <c r="AA20" s="141"/>
      <c r="AB20" s="119"/>
      <c r="AC20" s="119"/>
      <c r="AD20" s="82"/>
      <c r="AE20" s="125"/>
      <c r="AF20" s="82"/>
      <c r="AG20" s="128"/>
      <c r="AH20" s="19"/>
      <c r="AI20" s="6">
        <v>78</v>
      </c>
      <c r="AJ20" s="5">
        <v>80</v>
      </c>
      <c r="AK20" s="5">
        <v>97</v>
      </c>
      <c r="AL20" s="5">
        <v>85</v>
      </c>
      <c r="AM20" s="5">
        <v>95</v>
      </c>
      <c r="AN20" s="5">
        <v>95</v>
      </c>
      <c r="AO20" s="74">
        <f>AI20+AJ20+AK20+AL20+AM20+AN20</f>
        <v>530</v>
      </c>
      <c r="AP20" s="135"/>
      <c r="AQ20" s="122"/>
      <c r="AR20" s="119"/>
      <c r="AS20" s="82"/>
      <c r="AT20" s="125"/>
      <c r="AU20" s="82"/>
      <c r="AV20" s="128"/>
      <c r="AW20" s="19"/>
      <c r="AX20" s="6">
        <v>86</v>
      </c>
      <c r="AY20" s="5">
        <v>82</v>
      </c>
      <c r="AZ20" s="5">
        <v>85</v>
      </c>
      <c r="BA20" s="5">
        <v>95</v>
      </c>
      <c r="BB20" s="5">
        <v>40</v>
      </c>
      <c r="BC20" s="79">
        <f>AX20+AY20+AZ20+BA20+BB20</f>
        <v>388</v>
      </c>
      <c r="BD20" s="131"/>
      <c r="BE20" s="134"/>
      <c r="BF20" s="123"/>
      <c r="BG20" s="81"/>
      <c r="BH20" s="125"/>
      <c r="BI20" s="81"/>
      <c r="BJ20" s="128"/>
      <c r="BK20" s="14"/>
      <c r="BL20" s="119"/>
      <c r="BM20" s="97"/>
      <c r="BN20" s="97"/>
      <c r="BO20" s="97"/>
      <c r="BP20" s="97"/>
      <c r="BQ20" s="97"/>
      <c r="BR20" s="97"/>
      <c r="BS20" s="138"/>
      <c r="BT20" s="13"/>
      <c r="BU20" s="138"/>
      <c r="BV20" s="13"/>
      <c r="BW20" s="125"/>
      <c r="BX20" s="13"/>
      <c r="BY20" s="141"/>
      <c r="BZ20" s="2"/>
      <c r="CA20" s="144"/>
    </row>
    <row r="21" spans="1:79" x14ac:dyDescent="0.25">
      <c r="A21" s="119"/>
      <c r="C21" s="22"/>
      <c r="D21" s="16"/>
      <c r="E21" s="23"/>
      <c r="F21" s="16"/>
      <c r="G21" s="6">
        <v>80</v>
      </c>
      <c r="H21" s="5">
        <f>H20*2</f>
        <v>92</v>
      </c>
      <c r="I21" s="5">
        <v>79</v>
      </c>
      <c r="J21" s="5">
        <v>77</v>
      </c>
      <c r="K21" s="5">
        <v>88</v>
      </c>
      <c r="L21" s="5">
        <v>67</v>
      </c>
      <c r="M21" s="74"/>
      <c r="N21" s="147"/>
      <c r="O21" s="134"/>
      <c r="P21" s="119"/>
      <c r="Q21" s="80"/>
      <c r="R21" s="150"/>
      <c r="S21" s="19"/>
      <c r="T21" s="6">
        <f>T20</f>
        <v>78</v>
      </c>
      <c r="U21" s="5">
        <f>U20*2</f>
        <v>92</v>
      </c>
      <c r="V21" s="5">
        <f t="shared" ref="V21" si="16">V20</f>
        <v>87</v>
      </c>
      <c r="W21" s="5">
        <f>W20</f>
        <v>85</v>
      </c>
      <c r="X21" s="5">
        <f>X20</f>
        <v>81</v>
      </c>
      <c r="Y21" s="5">
        <f>Y20</f>
        <v>81</v>
      </c>
      <c r="Z21" s="74"/>
      <c r="AA21" s="141"/>
      <c r="AB21" s="119"/>
      <c r="AC21" s="119"/>
      <c r="AD21" s="82"/>
      <c r="AE21" s="125"/>
      <c r="AF21" s="82"/>
      <c r="AG21" s="128"/>
      <c r="AH21" s="19"/>
      <c r="AI21" s="6">
        <f>AI20</f>
        <v>78</v>
      </c>
      <c r="AJ21" s="5">
        <f>AJ20</f>
        <v>80</v>
      </c>
      <c r="AK21" s="5">
        <f t="shared" ref="AK21:AN21" si="17">AK20</f>
        <v>97</v>
      </c>
      <c r="AL21" s="5">
        <f t="shared" si="17"/>
        <v>85</v>
      </c>
      <c r="AM21" s="5">
        <f t="shared" si="17"/>
        <v>95</v>
      </c>
      <c r="AN21" s="5">
        <f t="shared" si="17"/>
        <v>95</v>
      </c>
      <c r="AO21" s="74"/>
      <c r="AP21" s="135"/>
      <c r="AQ21" s="122"/>
      <c r="AR21" s="119"/>
      <c r="AS21" s="82"/>
      <c r="AT21" s="125"/>
      <c r="AU21" s="82"/>
      <c r="AV21" s="128"/>
      <c r="AW21" s="19"/>
      <c r="AX21" s="6">
        <f>AX20</f>
        <v>86</v>
      </c>
      <c r="AY21" s="5">
        <f>AY20</f>
        <v>82</v>
      </c>
      <c r="AZ21" s="5">
        <f t="shared" ref="AZ21" si="18">AZ20</f>
        <v>85</v>
      </c>
      <c r="BA21" s="5">
        <f>BA20</f>
        <v>95</v>
      </c>
      <c r="BB21" s="5">
        <f>BB20*2</f>
        <v>80</v>
      </c>
      <c r="BC21" s="79"/>
      <c r="BD21" s="131"/>
      <c r="BE21" s="134"/>
      <c r="BF21" s="123"/>
      <c r="BG21" s="81"/>
      <c r="BH21" s="125"/>
      <c r="BI21" s="81"/>
      <c r="BJ21" s="128"/>
      <c r="BK21" s="14"/>
      <c r="BL21" s="119"/>
      <c r="BM21" s="97"/>
      <c r="BN21" s="97"/>
      <c r="BO21" s="97"/>
      <c r="BP21" s="97"/>
      <c r="BQ21" s="97"/>
      <c r="BR21" s="97"/>
      <c r="BS21" s="138"/>
      <c r="BT21" s="13"/>
      <c r="BU21" s="138"/>
      <c r="BV21" s="13"/>
      <c r="BW21" s="125"/>
      <c r="BX21" s="13"/>
      <c r="BY21" s="141"/>
      <c r="BZ21" s="2"/>
      <c r="CA21" s="144"/>
    </row>
    <row r="22" spans="1:79" x14ac:dyDescent="0.25">
      <c r="A22" s="119"/>
      <c r="C22" s="22"/>
      <c r="D22" s="16"/>
      <c r="E22" s="23"/>
      <c r="F22" s="16"/>
      <c r="G22" s="6"/>
      <c r="H22" s="5" t="s">
        <v>20</v>
      </c>
      <c r="I22" s="5"/>
      <c r="J22" s="5"/>
      <c r="K22" s="5"/>
      <c r="L22" s="5"/>
      <c r="M22" s="74"/>
      <c r="N22" s="147"/>
      <c r="O22" s="134"/>
      <c r="P22" s="119"/>
      <c r="Q22" s="80"/>
      <c r="R22" s="150"/>
      <c r="S22" s="19"/>
      <c r="T22" s="6"/>
      <c r="U22" s="5" t="s">
        <v>20</v>
      </c>
      <c r="V22" s="5"/>
      <c r="W22" s="5"/>
      <c r="X22" s="5"/>
      <c r="Y22" s="5"/>
      <c r="Z22" s="74"/>
      <c r="AA22" s="141"/>
      <c r="AB22" s="119"/>
      <c r="AC22" s="119"/>
      <c r="AD22" s="82"/>
      <c r="AE22" s="125"/>
      <c r="AF22" s="82"/>
      <c r="AG22" s="128"/>
      <c r="AH22" s="19"/>
      <c r="AI22" s="6"/>
      <c r="AJ22" s="5" t="s">
        <v>20</v>
      </c>
      <c r="AK22" s="5"/>
      <c r="AL22" s="5"/>
      <c r="AM22" s="5"/>
      <c r="AN22" s="5"/>
      <c r="AO22" s="74"/>
      <c r="AP22" s="135"/>
      <c r="AQ22" s="122"/>
      <c r="AR22" s="119"/>
      <c r="AS22" s="82"/>
      <c r="AT22" s="125"/>
      <c r="AU22" s="82"/>
      <c r="AV22" s="128"/>
      <c r="AW22" s="19"/>
      <c r="AX22" s="6"/>
      <c r="AY22" s="5" t="s">
        <v>20</v>
      </c>
      <c r="AZ22" s="5"/>
      <c r="BA22" s="5"/>
      <c r="BB22" s="5"/>
      <c r="BC22" s="79"/>
      <c r="BD22" s="131"/>
      <c r="BE22" s="134"/>
      <c r="BF22" s="123"/>
      <c r="BG22" s="81"/>
      <c r="BH22" s="125"/>
      <c r="BI22" s="81"/>
      <c r="BJ22" s="128"/>
      <c r="BK22" s="14"/>
      <c r="BL22" s="119"/>
      <c r="BM22" s="97"/>
      <c r="BN22" s="97"/>
      <c r="BO22" s="97"/>
      <c r="BP22" s="97"/>
      <c r="BQ22" s="97"/>
      <c r="BR22" s="97"/>
      <c r="BS22" s="138"/>
      <c r="BT22" s="13"/>
      <c r="BU22" s="138"/>
      <c r="BV22" s="13"/>
      <c r="BW22" s="125"/>
      <c r="BX22" s="13"/>
      <c r="BY22" s="141"/>
      <c r="BZ22" s="2"/>
      <c r="CA22" s="144"/>
    </row>
    <row r="23" spans="1:79" x14ac:dyDescent="0.25">
      <c r="A23" s="119"/>
      <c r="C23" s="24"/>
      <c r="D23" s="16"/>
      <c r="E23" s="23" t="s">
        <v>5</v>
      </c>
      <c r="F23" s="16"/>
      <c r="G23" s="6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74">
        <v>0</v>
      </c>
      <c r="N23" s="147"/>
      <c r="O23" s="134"/>
      <c r="P23" s="119"/>
      <c r="Q23" s="80"/>
      <c r="R23" s="150"/>
      <c r="S23" s="19"/>
      <c r="T23" s="6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77"/>
      <c r="AA23" s="141"/>
      <c r="AB23" s="119"/>
      <c r="AC23" s="119"/>
      <c r="AD23" s="82"/>
      <c r="AE23" s="125"/>
      <c r="AF23" s="82"/>
      <c r="AG23" s="128"/>
      <c r="AH23" s="19"/>
      <c r="AI23" s="6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77"/>
      <c r="AP23" s="135"/>
      <c r="AQ23" s="122"/>
      <c r="AR23" s="119"/>
      <c r="AS23" s="82"/>
      <c r="AT23" s="125"/>
      <c r="AU23" s="82"/>
      <c r="AV23" s="128"/>
      <c r="AW23" s="19"/>
      <c r="AX23" s="6">
        <v>0</v>
      </c>
      <c r="AY23" s="5">
        <v>0</v>
      </c>
      <c r="AZ23" s="5">
        <v>0</v>
      </c>
      <c r="BA23" s="5">
        <v>0</v>
      </c>
      <c r="BB23" s="5">
        <v>0</v>
      </c>
      <c r="BC23" s="26"/>
      <c r="BD23" s="131"/>
      <c r="BE23" s="134"/>
      <c r="BF23" s="123"/>
      <c r="BG23" s="81"/>
      <c r="BH23" s="125"/>
      <c r="BI23" s="81"/>
      <c r="BJ23" s="128"/>
      <c r="BK23" s="14"/>
      <c r="BL23" s="119"/>
      <c r="BM23" s="97"/>
      <c r="BN23" s="97"/>
      <c r="BO23" s="97"/>
      <c r="BP23" s="97"/>
      <c r="BQ23" s="97"/>
      <c r="BR23" s="97"/>
      <c r="BS23" s="138"/>
      <c r="BT23" s="13"/>
      <c r="BU23" s="138"/>
      <c r="BV23" s="13"/>
      <c r="BW23" s="125"/>
      <c r="BX23" s="13"/>
      <c r="BY23" s="141"/>
      <c r="BZ23" s="2"/>
      <c r="CA23" s="144"/>
    </row>
    <row r="24" spans="1:79" x14ac:dyDescent="0.25">
      <c r="A24" s="119"/>
      <c r="C24" s="24" t="s">
        <v>61</v>
      </c>
      <c r="D24" s="16"/>
      <c r="E24" s="23" t="s">
        <v>6</v>
      </c>
      <c r="F24" s="16"/>
      <c r="G24" s="6" t="str">
        <f>IF(G21&gt;=90,"A+",IF(G21&gt;=85,"A",IF(G21&gt;=80,"A-",IF(G21&gt;=75,"B+",IF(G21&gt;=73,"B",IF(G21&gt;=70,"B-",IF(G21&gt;=66,"C+",IF(G21&gt;=63,"C",IF(G21&gt;=60,"C-",IF(G21&gt;=50,"D","F"))))))))))</f>
        <v>A-</v>
      </c>
      <c r="H24" s="5" t="str">
        <f>IF(H21&gt;=90,"A+",IF(H21&gt;=85,"A",IF(H21&gt;=80,"A-",IF(H21&gt;=75,"B+",IF(H21&gt;=73,"B",IF(H21&gt;=70,"B-",IF(H21&gt;=66,"C+",IF(H21&gt;=63,"C",IF(H21&gt;=60,"C-",IF(H21&gt;=50,"D","F"))))))))))</f>
        <v>A+</v>
      </c>
      <c r="I24" s="5" t="str">
        <f t="shared" ref="I24:L24" si="19">IF(I21&gt;=90,"A+",IF(I21&gt;=85,"A",IF(I21&gt;=80,"A-",IF(I21&gt;=75,"B+",IF(I21&gt;=73,"B",IF(I21&gt;=70,"B-",IF(I21&gt;=66,"C+",IF(I21&gt;=63,"C",IF(I21&gt;=60,"C-",IF(I21&gt;=50,"D","F"))))))))))</f>
        <v>B+</v>
      </c>
      <c r="J24" s="5" t="str">
        <f t="shared" si="19"/>
        <v>B+</v>
      </c>
      <c r="K24" s="5" t="str">
        <f t="shared" si="19"/>
        <v>A</v>
      </c>
      <c r="L24" s="5" t="str">
        <f t="shared" si="19"/>
        <v>C+</v>
      </c>
      <c r="M24" s="74">
        <f>VLOOKUP($O$5,vtABLE,2,FALSE)</f>
        <v>0</v>
      </c>
      <c r="N24" s="147"/>
      <c r="O24" s="134"/>
      <c r="P24" s="119"/>
      <c r="Q24" s="80"/>
      <c r="R24" s="150"/>
      <c r="S24" s="19"/>
      <c r="T24" s="6" t="str">
        <f>IF(T21&gt;=90,"A+",IF(T21&gt;=85,"A",IF(T21&gt;=80,"A-",IF(T21&gt;=75,"B+",IF(T21&gt;=73,"B",IF(T21&gt;=70,"B-",IF(T21&gt;=66,"C+",IF(T21&gt;=63,"C",IF(T21&gt;=60,"C-",IF(T21&gt;=50,"D","F"))))))))))</f>
        <v>B+</v>
      </c>
      <c r="U24" s="5" t="str">
        <f>IF(U21&gt;=90,"A+",IF(U21&gt;=85,"A",IF(U21&gt;=80,"A-",IF(U21&gt;=75,"B+",IF(U21&gt;=73,"B",IF(U21&gt;=70,"B-",IF(U21&gt;=66,"C+",IF(U21&gt;=63,"C",IF(U21&gt;=60,"C-",IF(U21&gt;=50,"D","F"))))))))))</f>
        <v>A+</v>
      </c>
      <c r="V24" s="5" t="str">
        <f t="shared" ref="V24:Y24" si="20">IF(V21&gt;=90,"A+",IF(V21&gt;=85,"A",IF(V21&gt;=80,"A-",IF(V21&gt;=75,"B+",IF(V21&gt;=73,"B",IF(V21&gt;=70,"B-",IF(V21&gt;=66,"C+",IF(V21&gt;=63,"C",IF(V21&gt;=60,"C-",IF(V21&gt;=50,"D","F"))))))))))</f>
        <v>A</v>
      </c>
      <c r="W24" s="5" t="str">
        <f t="shared" si="20"/>
        <v>A</v>
      </c>
      <c r="X24" s="5" t="str">
        <f t="shared" si="20"/>
        <v>A-</v>
      </c>
      <c r="Y24" s="5" t="str">
        <f t="shared" si="20"/>
        <v>A-</v>
      </c>
      <c r="Z24" s="77"/>
      <c r="AA24" s="141"/>
      <c r="AB24" s="119"/>
      <c r="AC24" s="119"/>
      <c r="AD24" s="82"/>
      <c r="AE24" s="125"/>
      <c r="AF24" s="82"/>
      <c r="AG24" s="128"/>
      <c r="AH24" s="19"/>
      <c r="AI24" s="6" t="str">
        <f>IF(AI21&gt;=90,"A+",IF(AI21&gt;=85,"A",IF(AI21&gt;=80,"A-",IF(AI21&gt;=75,"B+",IF(AI21&gt;=73,"B",IF(AI21&gt;=70,"B-",IF(AI21&gt;=66,"C+",IF(AI21&gt;=63,"C",IF(AI21&gt;=60,"C-",IF(AI21&gt;=50,"D","F"))))))))))</f>
        <v>B+</v>
      </c>
      <c r="AJ24" s="5" t="str">
        <f>IF(AJ21&gt;=90,"A+",IF(AJ21&gt;=85,"A",IF(AJ21&gt;=80,"A-",IF(AJ21&gt;=75,"B+",IF(AJ21&gt;=73,"B",IF(AJ21&gt;=70,"B-",IF(AJ21&gt;=66,"C+",IF(AJ21&gt;=63,"C",IF(AJ21&gt;=60,"C-",IF(AJ21&gt;=50,"D","F"))))))))))</f>
        <v>A-</v>
      </c>
      <c r="AK24" s="5" t="str">
        <f t="shared" ref="AK24:AN24" si="21">IF(AK21&gt;=90,"A+",IF(AK21&gt;=85,"A",IF(AK21&gt;=80,"A-",IF(AK21&gt;=75,"B+",IF(AK21&gt;=73,"B",IF(AK21&gt;=70,"B-",IF(AK21&gt;=66,"C+",IF(AK21&gt;=63,"C",IF(AK21&gt;=60,"C-",IF(AK21&gt;=50,"D","F"))))))))))</f>
        <v>A+</v>
      </c>
      <c r="AL24" s="5" t="str">
        <f t="shared" si="21"/>
        <v>A</v>
      </c>
      <c r="AM24" s="5" t="str">
        <f t="shared" si="21"/>
        <v>A+</v>
      </c>
      <c r="AN24" s="5" t="str">
        <f t="shared" si="21"/>
        <v>A+</v>
      </c>
      <c r="AO24" s="77"/>
      <c r="AP24" s="135"/>
      <c r="AQ24" s="122"/>
      <c r="AR24" s="119"/>
      <c r="AS24" s="82"/>
      <c r="AT24" s="125"/>
      <c r="AU24" s="82"/>
      <c r="AV24" s="128"/>
      <c r="AW24" s="19"/>
      <c r="AX24" s="6" t="str">
        <f>IF(AX21&gt;=90,"A+",IF(AX21&gt;=85,"A",IF(AX21&gt;=80,"A-",IF(AX21&gt;=75,"B+",IF(AX21&gt;=73,"B",IF(AX21&gt;=70,"B-",IF(AX21&gt;=66,"C+",IF(AX21&gt;=63,"C",IF(AX21&gt;=60,"C-",IF(AX21&gt;=50,"D","F"))))))))))</f>
        <v>A</v>
      </c>
      <c r="AY24" s="5" t="str">
        <f>IF(AY21&gt;=90,"A+",IF(AY21&gt;=85,"A",IF(AY21&gt;=80,"A-",IF(AY21&gt;=75,"B+",IF(AY21&gt;=73,"B",IF(AY21&gt;=70,"B-",IF(AY21&gt;=66,"C+",IF(AY21&gt;=63,"C",IF(AY21&gt;=60,"C-",IF(AY21&gt;=50,"D","F"))))))))))</f>
        <v>A-</v>
      </c>
      <c r="AZ24" s="5" t="str">
        <f t="shared" ref="AZ24:BB24" si="22">IF(AZ21&gt;=90,"A+",IF(AZ21&gt;=85,"A",IF(AZ21&gt;=80,"A-",IF(AZ21&gt;=75,"B+",IF(AZ21&gt;=73,"B",IF(AZ21&gt;=70,"B-",IF(AZ21&gt;=66,"C+",IF(AZ21&gt;=63,"C",IF(AZ21&gt;=60,"C-",IF(AZ21&gt;=50,"D","F"))))))))))</f>
        <v>A</v>
      </c>
      <c r="BA24" s="5" t="str">
        <f t="shared" si="22"/>
        <v>A+</v>
      </c>
      <c r="BB24" s="5" t="str">
        <f t="shared" si="22"/>
        <v>A-</v>
      </c>
      <c r="BC24" s="26"/>
      <c r="BD24" s="131"/>
      <c r="BE24" s="134"/>
      <c r="BF24" s="123"/>
      <c r="BG24" s="81"/>
      <c r="BH24" s="125"/>
      <c r="BI24" s="81"/>
      <c r="BJ24" s="128"/>
      <c r="BK24" s="14"/>
      <c r="BL24" s="119"/>
      <c r="BM24" s="97"/>
      <c r="BN24" s="97"/>
      <c r="BO24" s="97"/>
      <c r="BP24" s="97"/>
      <c r="BQ24" s="97"/>
      <c r="BR24" s="97"/>
      <c r="BS24" s="138"/>
      <c r="BT24" s="13"/>
      <c r="BU24" s="138"/>
      <c r="BV24" s="13"/>
      <c r="BW24" s="125"/>
      <c r="BX24" s="13"/>
      <c r="BY24" s="141"/>
      <c r="BZ24" s="2"/>
      <c r="CA24" s="144"/>
    </row>
    <row r="25" spans="1:79" ht="15.75" thickBot="1" x14ac:dyDescent="0.3">
      <c r="A25" s="120"/>
      <c r="C25" s="25" t="s">
        <v>103</v>
      </c>
      <c r="D25" s="16"/>
      <c r="E25" s="83" t="s">
        <v>7</v>
      </c>
      <c r="F25" s="16"/>
      <c r="G25" s="29" t="str">
        <f>IF(G21&gt;=80,"4.00", IF(G21=79,"3.90",IF(G21=78,"3.80",IF(G21=77,"3.70",IF(G21=76,"3.60",IF(G21=75,"3.50",IF(G21=74,"3.40",IF(G21&gt;=73,"3.30",IF(G21&gt;=72,"3.20",IF(G21=71,"3.10",IF(G21&gt;=70,"3.00",IF(G21&gt;=69,"2.90",IF(G21=68,"2.80",IF(G21=67,"2.70",IF(G21=66,"2.60",IF(G21=65,"2.50",IF(G21=64,"2.40",IF(G21=63,"2.30",IF(G21=62,"2.20",IF(G21=61,"2.10",IF(G21=60,"2.00",IF(G21=59,"1.90",IF(G21=58,"1.80",IF(G21=57,"1.70",IF(G21=56,"1.60",IF(G21=55,"1.50",IF(G21=54,"1.40",IF(G21=53,"1.30",IF(G21=52,"1.20",IF(G21=51,"1.10",IF(G21=50,"1.00","0.00")))))))))))))))))))))))))))))))</f>
        <v>4.00</v>
      </c>
      <c r="H25" s="30" t="str">
        <f t="shared" ref="H25:L25" si="23">IF(H21&gt;=80,"4.00", IF(H21=79,"3.90",IF(H21=78,"3.80",IF(H21=77,"3.70",IF(H21=76,"3.60",IF(H21=75,"3.50",IF(H21=74,"3.40",IF(H21&gt;=73,"3.30",IF(H21&gt;=72,"3.20",IF(H21=71,"3.10",IF(H21&gt;=70,"3.00",IF(H21&gt;=69,"2.90",IF(H21=68,"2.80",IF(H21=67,"2.70",IF(H21=66,"2.60",IF(H21=65,"2.50",IF(H21=64,"2.40",IF(H21=63,"2.30",IF(H21=62,"2.20",IF(H21=61,"2.10",IF(H21=60,"2.00",IF(H21=59,"1.90",IF(H21=58,"1.80",IF(H21=57,"1.70",IF(H21=56,"1.60",IF(H21=55,"1.50",IF(H21=54,"1.40",IF(H21=53,"1.30",IF(H21=52,"1.20",IF(H21=51,"1.10",IF(H21=50,"1.00","0.00")))))))))))))))))))))))))))))))</f>
        <v>4.00</v>
      </c>
      <c r="I25" s="30" t="str">
        <f t="shared" si="23"/>
        <v>3.90</v>
      </c>
      <c r="J25" s="30" t="str">
        <f t="shared" si="23"/>
        <v>3.70</v>
      </c>
      <c r="K25" s="30" t="str">
        <f t="shared" si="23"/>
        <v>4.00</v>
      </c>
      <c r="L25" s="30" t="str">
        <f t="shared" si="23"/>
        <v>2.70</v>
      </c>
      <c r="M25" s="75"/>
      <c r="N25" s="148"/>
      <c r="O25" s="134"/>
      <c r="P25" s="120"/>
      <c r="Q25" s="80"/>
      <c r="R25" s="151"/>
      <c r="S25" s="19"/>
      <c r="T25" s="29" t="str">
        <f>IF(T21&gt;=80,"4.00", IF(T21=79,"3.90",IF(T21=78,"3.80",IF(T21=77,"3.70",IF(T21=76,"3.60",IF(T21=75,"3.50",IF(T21=74,"3.40",IF(T21&gt;=73,"3.30",IF(T21&gt;=72,"3.20",IF(T21=71,"3.10",IF(T21&gt;=70,"3.00",IF(T21&gt;=69,"2.90",IF(T21=68,"2.80",IF(T21=67,"2.70",IF(T21=66,"2.60",IF(T21=65,"2.50",IF(T21=64,"2.40",IF(T21=63,"2.30",IF(T21=62,"2.20",IF(T21=61,"2.10",IF(T21=60,"2.00",IF(T21=59,"1.90",IF(T21=58,"1.80",IF(T21=57,"1.70",IF(T21=56,"1.60",IF(T21=55,"1.50",IF(T21=54,"1.40",IF(T21=53,"1.30",IF(T21=52,"1.20",IF(T21=51,"1.10",IF(T21=50,"1.00","0.00")))))))))))))))))))))))))))))))</f>
        <v>3.80</v>
      </c>
      <c r="U25" s="30" t="str">
        <f t="shared" ref="U25:Y25" si="24">IF(U21&gt;=80,"4.00", IF(U21=79,"3.90",IF(U21=78,"3.80",IF(U21=77,"3.70",IF(U21=76,"3.60",IF(U21=75,"3.50",IF(U21=74,"3.40",IF(U21&gt;=73,"3.30",IF(U21&gt;=72,"3.20",IF(U21=71,"3.10",IF(U21&gt;=70,"3.00",IF(U21&gt;=69,"2.90",IF(U21=68,"2.80",IF(U21=67,"2.70",IF(U21=66,"2.60",IF(U21=65,"2.50",IF(U21=64,"2.40",IF(U21=63,"2.30",IF(U21=62,"2.20",IF(U21=61,"2.10",IF(U21=60,"2.00",IF(U21=59,"1.90",IF(U21=58,"1.80",IF(U21=57,"1.70",IF(U21=56,"1.60",IF(U21=55,"1.50",IF(U21=54,"1.40",IF(U21=53,"1.30",IF(U21=52,"1.20",IF(U21=51,"1.10",IF(U21=50,"1.00","0.00")))))))))))))))))))))))))))))))</f>
        <v>4.00</v>
      </c>
      <c r="V25" s="30" t="str">
        <f t="shared" si="24"/>
        <v>4.00</v>
      </c>
      <c r="W25" s="30" t="str">
        <f t="shared" si="24"/>
        <v>4.00</v>
      </c>
      <c r="X25" s="30" t="str">
        <f t="shared" si="24"/>
        <v>4.00</v>
      </c>
      <c r="Y25" s="30" t="str">
        <f t="shared" si="24"/>
        <v>4.00</v>
      </c>
      <c r="Z25" s="75"/>
      <c r="AA25" s="142"/>
      <c r="AB25" s="120"/>
      <c r="AC25" s="120"/>
      <c r="AD25" s="83"/>
      <c r="AE25" s="126"/>
      <c r="AF25" s="83"/>
      <c r="AG25" s="129"/>
      <c r="AH25" s="19"/>
      <c r="AI25" s="29" t="str">
        <f>IF(AI21&gt;=80,"4.00", IF(AI21=79,"3.90",IF(AI21=78,"3.80",IF(AI21=77,"3.70",IF(AI21=76,"3.60",IF(AI21=75,"3.50",IF(AI21=74,"3.40",IF(AI21&gt;=73,"3.30",IF(AI21&gt;=72,"3.20",IF(AI21=71,"3.10",IF(AI21&gt;=70,"3.00",IF(AI21&gt;=69,"2.90",IF(AI21=68,"2.80",IF(AI21=67,"2.70",IF(AI21=66,"2.60",IF(AI21=65,"2.50",IF(AI21=64,"2.40",IF(AI21=63,"2.30",IF(AI21=62,"2.20",IF(AI21=61,"2.10",IF(AI21=60,"2.00",IF(AI21=59,"1.90",IF(AI21=58,"1.80",IF(AI21=57,"1.70",IF(AI21=56,"1.60",IF(AI21=55,"1.50",IF(AI21=54,"1.40",IF(AI21=53,"1.30",IF(AI21=52,"1.20",IF(AI21=51,"1.10",IF(AI21=50,"1.00","0.00")))))))))))))))))))))))))))))))</f>
        <v>3.80</v>
      </c>
      <c r="AJ25" s="30" t="str">
        <f t="shared" ref="AJ25:AN25" si="25">IF(AJ21&gt;=80,"4.00", IF(AJ21=79,"3.90",IF(AJ21=78,"3.80",IF(AJ21=77,"3.70",IF(AJ21=76,"3.60",IF(AJ21=75,"3.50",IF(AJ21=74,"3.40",IF(AJ21&gt;=73,"3.30",IF(AJ21&gt;=72,"3.20",IF(AJ21=71,"3.10",IF(AJ21&gt;=70,"3.00",IF(AJ21&gt;=69,"2.90",IF(AJ21=68,"2.80",IF(AJ21=67,"2.70",IF(AJ21=66,"2.60",IF(AJ21=65,"2.50",IF(AJ21=64,"2.40",IF(AJ21=63,"2.30",IF(AJ21=62,"2.20",IF(AJ21=61,"2.10",IF(AJ21=60,"2.00",IF(AJ21=59,"1.90",IF(AJ21=58,"1.80",IF(AJ21=57,"1.70",IF(AJ21=56,"1.60",IF(AJ21=55,"1.50",IF(AJ21=54,"1.40",IF(AJ21=53,"1.30",IF(AJ21=52,"1.20",IF(AJ21=51,"1.10",IF(AJ21=50,"1.00","0.00")))))))))))))))))))))))))))))))</f>
        <v>4.00</v>
      </c>
      <c r="AK25" s="30" t="str">
        <f t="shared" si="25"/>
        <v>4.00</v>
      </c>
      <c r="AL25" s="30" t="str">
        <f t="shared" si="25"/>
        <v>4.00</v>
      </c>
      <c r="AM25" s="30" t="str">
        <f t="shared" si="25"/>
        <v>4.00</v>
      </c>
      <c r="AN25" s="30" t="str">
        <f t="shared" si="25"/>
        <v>4.00</v>
      </c>
      <c r="AO25" s="75"/>
      <c r="AP25" s="136"/>
      <c r="AQ25" s="122"/>
      <c r="AR25" s="120"/>
      <c r="AS25" s="83"/>
      <c r="AT25" s="126"/>
      <c r="AU25" s="83"/>
      <c r="AV25" s="129"/>
      <c r="AW25" s="19"/>
      <c r="AX25" s="29" t="str">
        <f>IF(AX21&gt;=80,"4.00", IF(AX21=79,"3.90",IF(AX21=78,"3.80",IF(AX21=77,"3.70",IF(AX21=76,"3.60",IF(AX21=75,"3.50",IF(AX21=74,"3.40",IF(AX21&gt;=73,"3.30",IF(AX21&gt;=72,"3.20",IF(AX21=71,"3.10",IF(AX21&gt;=70,"3.00",IF(AX21&gt;=69,"2.90",IF(AX21=68,"2.80",IF(AX21=67,"2.70",IF(AX21=66,"2.60",IF(AX21=65,"2.50",IF(AX21=64,"2.40",IF(AX21=63,"2.30",IF(AX21=62,"2.20",IF(AX21=61,"2.10",IF(AX21=60,"2.00",IF(AX21=59,"1.90",IF(AX21=58,"1.80",IF(AX21=57,"1.70",IF(AX21=56,"1.60",IF(AX21=55,"1.50",IF(AX21=54,"1.40",IF(AX21=53,"1.30",IF(AX21=52,"1.20",IF(AX21=51,"1.10",IF(AX21=50,"1.00","0.00")))))))))))))))))))))))))))))))</f>
        <v>4.00</v>
      </c>
      <c r="AY25" s="30" t="str">
        <f t="shared" ref="AY25:BB25" si="26">IF(AY21&gt;=80,"4.00", IF(AY21=79,"3.90",IF(AY21=78,"3.80",IF(AY21=77,"3.70",IF(AY21=76,"3.60",IF(AY21=75,"3.50",IF(AY21=74,"3.40",IF(AY21&gt;=73,"3.30",IF(AY21&gt;=72,"3.20",IF(AY21=71,"3.10",IF(AY21&gt;=70,"3.00",IF(AY21&gt;=69,"2.90",IF(AY21=68,"2.80",IF(AY21=67,"2.70",IF(AY21=66,"2.60",IF(AY21=65,"2.50",IF(AY21=64,"2.40",IF(AY21=63,"2.30",IF(AY21=62,"2.20",IF(AY21=61,"2.10",IF(AY21=60,"2.00",IF(AY21=59,"1.90",IF(AY21=58,"1.80",IF(AY21=57,"1.70",IF(AY21=56,"1.60",IF(AY21=55,"1.50",IF(AY21=54,"1.40",IF(AY21=53,"1.30",IF(AY21=52,"1.20",IF(AY21=51,"1.10",IF(AY21=50,"1.00","0.00")))))))))))))))))))))))))))))))</f>
        <v>4.00</v>
      </c>
      <c r="AZ25" s="30" t="str">
        <f t="shared" si="26"/>
        <v>4.00</v>
      </c>
      <c r="BA25" s="30" t="str">
        <f t="shared" si="26"/>
        <v>4.00</v>
      </c>
      <c r="BB25" s="30" t="str">
        <f t="shared" si="26"/>
        <v>4.00</v>
      </c>
      <c r="BC25" s="31"/>
      <c r="BD25" s="132"/>
      <c r="BE25" s="134"/>
      <c r="BF25" s="153"/>
      <c r="BG25" s="86"/>
      <c r="BH25" s="126"/>
      <c r="BI25" s="86"/>
      <c r="BJ25" s="129"/>
      <c r="BK25" s="14"/>
      <c r="BL25" s="120"/>
      <c r="BM25" s="98"/>
      <c r="BN25" s="98"/>
      <c r="BO25" s="98"/>
      <c r="BP25" s="98"/>
      <c r="BQ25" s="98"/>
      <c r="BR25" s="98"/>
      <c r="BS25" s="139"/>
      <c r="BT25" s="13"/>
      <c r="BU25" s="139"/>
      <c r="BV25" s="13"/>
      <c r="BW25" s="126"/>
      <c r="BX25" s="13"/>
      <c r="BY25" s="142"/>
      <c r="BZ25" s="2"/>
      <c r="CA25" s="145"/>
    </row>
    <row r="26" spans="1:79" x14ac:dyDescent="0.25">
      <c r="A26" s="154">
        <v>3</v>
      </c>
      <c r="C26" s="15" t="s">
        <v>31</v>
      </c>
      <c r="D26" s="16"/>
      <c r="E26" s="17" t="s">
        <v>4</v>
      </c>
      <c r="F26" s="16"/>
      <c r="G26" s="3">
        <v>3</v>
      </c>
      <c r="H26" s="4">
        <v>2</v>
      </c>
      <c r="I26" s="4">
        <v>3</v>
      </c>
      <c r="J26" s="4">
        <v>3</v>
      </c>
      <c r="K26" s="4">
        <v>3</v>
      </c>
      <c r="L26" s="4">
        <v>3</v>
      </c>
      <c r="M26" s="73">
        <f>SUM(G26:L26)</f>
        <v>17</v>
      </c>
      <c r="N26" s="146">
        <f>M27/600*100</f>
        <v>59.333333333333336</v>
      </c>
      <c r="O26" s="134">
        <f>(G32*G26)+(H32*H26)+(I32*I26)+(J32*J26)+(L32*L26)+(K32*K26)</f>
        <v>41.3</v>
      </c>
      <c r="P26" s="118">
        <f>O26/M26</f>
        <v>2.4294117647058822</v>
      </c>
      <c r="Q26" s="18"/>
      <c r="R26" s="149" t="str">
        <f>IF(P26&lt;1, " Drop Out Due to Low GPA ", "")</f>
        <v/>
      </c>
      <c r="S26" s="19"/>
      <c r="T26" s="3">
        <v>3</v>
      </c>
      <c r="U26" s="4">
        <v>2</v>
      </c>
      <c r="V26" s="4">
        <v>3</v>
      </c>
      <c r="W26" s="4">
        <v>3</v>
      </c>
      <c r="X26" s="4">
        <v>3</v>
      </c>
      <c r="Y26" s="4">
        <v>3</v>
      </c>
      <c r="Z26" s="73">
        <f>SUM(T26:Y26)</f>
        <v>17</v>
      </c>
      <c r="AA26" s="140">
        <f>Z27/550*100</f>
        <v>72.727272727272734</v>
      </c>
      <c r="AB26" s="133">
        <f>(T32*T26)+(U32*U26)+(V32*V26)+(W32*W26)+(X32*X26)+(Y26*Y32)</f>
        <v>56</v>
      </c>
      <c r="AC26" s="118">
        <f>AB26/Z26</f>
        <v>3.2941176470588234</v>
      </c>
      <c r="AD26" s="84"/>
      <c r="AE26" s="124">
        <f>(O26+AB26)/(M26+Z26)</f>
        <v>2.861764705882353</v>
      </c>
      <c r="AF26" s="81"/>
      <c r="AG26" s="127" t="str">
        <f>IF(AE26&lt;1.5, " Drop Out Due to Low CGPA ", "")</f>
        <v/>
      </c>
      <c r="AH26" s="19"/>
      <c r="AI26" s="3">
        <v>3</v>
      </c>
      <c r="AJ26" s="4">
        <v>3</v>
      </c>
      <c r="AK26" s="4">
        <v>3</v>
      </c>
      <c r="AL26" s="4">
        <v>3</v>
      </c>
      <c r="AM26" s="4">
        <v>3</v>
      </c>
      <c r="AN26" s="4">
        <v>3</v>
      </c>
      <c r="AO26" s="73">
        <f>SUM(AI26:AN26)</f>
        <v>18</v>
      </c>
      <c r="AP26" s="135">
        <f>AO27/550*100</f>
        <v>63.454545454545453</v>
      </c>
      <c r="AQ26" s="121">
        <f>(AI32*AI26)+(AJ32*AJ26)+(AK32*AK26)+(AL26*AL32)+(AM32*AM26)+(AN32*AN26)</f>
        <v>43.8</v>
      </c>
      <c r="AR26" s="123">
        <f>AQ26/AO26</f>
        <v>2.4333333333333331</v>
      </c>
      <c r="AS26" s="81"/>
      <c r="AT26" s="124">
        <f>(O26+AB26+AQ26)/(M26+Z26+AO26)</f>
        <v>2.7134615384615381</v>
      </c>
      <c r="AU26" s="81"/>
      <c r="AV26" s="127" t="str">
        <f>IF(AT26&lt;1.75, " Drop Out Due to Low CGPA ", "")</f>
        <v/>
      </c>
      <c r="AW26" s="19"/>
      <c r="AX26" s="3">
        <v>3</v>
      </c>
      <c r="AY26" s="4">
        <v>3</v>
      </c>
      <c r="AZ26" s="4">
        <v>3</v>
      </c>
      <c r="BA26" s="4">
        <v>3</v>
      </c>
      <c r="BB26" s="4">
        <v>2</v>
      </c>
      <c r="BC26" s="85">
        <f>SUM(AX26:BB26)</f>
        <v>14</v>
      </c>
      <c r="BD26" s="130">
        <f>BC27/400*100</f>
        <v>57.999999999999993</v>
      </c>
      <c r="BE26" s="133">
        <f>(AX32*AX26)+(AY32*AY26)+(AZ32*AZ26)+(BA32*BA26)+(BB32*BB26)</f>
        <v>29</v>
      </c>
      <c r="BF26" s="118">
        <f>BE26/BC26</f>
        <v>2.0714285714285716</v>
      </c>
      <c r="BG26" s="84"/>
      <c r="BH26" s="124">
        <f>(O26+AB26+AQ26+BE26)/(M26+Z26+AO26+BC26)</f>
        <v>2.5772727272727272</v>
      </c>
      <c r="BI26" s="84"/>
      <c r="BJ26" s="127" t="str">
        <f>IF(BH26&lt;2.5, " Drop Out Due to Low CGPA ", "")</f>
        <v/>
      </c>
      <c r="BK26" s="14"/>
      <c r="BL26" s="118" t="e">
        <f>#REF!/#REF!</f>
        <v>#REF!</v>
      </c>
      <c r="BM26" s="96"/>
      <c r="BN26" s="96"/>
      <c r="BO26" s="96"/>
      <c r="BP26" s="96"/>
      <c r="BQ26" s="96"/>
      <c r="BR26" s="96"/>
      <c r="BS26" s="137">
        <f>BC27+AO27+Z27+M27</f>
        <v>1337</v>
      </c>
      <c r="BT26" s="20"/>
      <c r="BU26" s="137">
        <f>BS26/2100*100</f>
        <v>63.666666666666671</v>
      </c>
      <c r="BV26" s="20"/>
      <c r="BW26" s="124">
        <f>(BE26+AQ26+AB26+O26)/(M26+Z26+AO26+BC26)</f>
        <v>2.5772727272727276</v>
      </c>
      <c r="BX26" s="21"/>
      <c r="BY26" s="140" t="str">
        <f>IF(BU26&gt;=85,"A",IF(BU26&gt;=80,"A-",IF(BU26&gt;=75,"B+",IF(BU26&gt;=70,"B",IF(BU26&gt;=65,"B-",IF(BU26&gt;=61,"C+",IF(BU26&gt;=58,"C",IF(BU26&gt;=55,"C-",IF(BU26&gt;=50,"D","F")))))))))</f>
        <v>C+</v>
      </c>
      <c r="BZ26" s="2"/>
      <c r="CA26" s="143"/>
    </row>
    <row r="27" spans="1:79" x14ac:dyDescent="0.25">
      <c r="A27" s="119"/>
      <c r="C27" s="22" t="s">
        <v>104</v>
      </c>
      <c r="D27" s="16"/>
      <c r="E27" s="23" t="s">
        <v>8</v>
      </c>
      <c r="F27" s="16"/>
      <c r="G27" s="6">
        <v>70</v>
      </c>
      <c r="H27" s="5">
        <v>45</v>
      </c>
      <c r="I27" s="5">
        <v>64</v>
      </c>
      <c r="J27" s="5">
        <v>56</v>
      </c>
      <c r="K27" s="5">
        <v>59</v>
      </c>
      <c r="L27" s="5">
        <v>62</v>
      </c>
      <c r="M27" s="74">
        <f>L27+K27+J27+I27+H27+G27</f>
        <v>356</v>
      </c>
      <c r="N27" s="147"/>
      <c r="O27" s="134"/>
      <c r="P27" s="119"/>
      <c r="Q27" s="80"/>
      <c r="R27" s="150"/>
      <c r="S27" s="19"/>
      <c r="T27" s="6">
        <v>79</v>
      </c>
      <c r="U27" s="5">
        <v>40</v>
      </c>
      <c r="V27" s="5">
        <v>65</v>
      </c>
      <c r="W27" s="5">
        <v>77</v>
      </c>
      <c r="X27" s="5">
        <v>75</v>
      </c>
      <c r="Y27" s="5">
        <v>64</v>
      </c>
      <c r="Z27" s="74">
        <f>T27+U27+V27+W27+X27+Y27</f>
        <v>400</v>
      </c>
      <c r="AA27" s="141"/>
      <c r="AB27" s="119"/>
      <c r="AC27" s="119"/>
      <c r="AD27" s="82"/>
      <c r="AE27" s="125"/>
      <c r="AF27" s="82"/>
      <c r="AG27" s="128"/>
      <c r="AH27" s="19"/>
      <c r="AI27" s="6">
        <v>73</v>
      </c>
      <c r="AJ27" s="5">
        <v>60</v>
      </c>
      <c r="AK27" s="5">
        <v>41</v>
      </c>
      <c r="AL27" s="5">
        <v>61</v>
      </c>
      <c r="AM27" s="5">
        <v>72</v>
      </c>
      <c r="AN27" s="5">
        <v>83</v>
      </c>
      <c r="AO27" s="74">
        <f>AI27+AJ27+AK30+AL27+AM27+AN27</f>
        <v>349</v>
      </c>
      <c r="AP27" s="135"/>
      <c r="AQ27" s="122"/>
      <c r="AR27" s="119"/>
      <c r="AS27" s="82"/>
      <c r="AT27" s="125"/>
      <c r="AU27" s="82"/>
      <c r="AV27" s="128"/>
      <c r="AW27" s="19"/>
      <c r="AX27" s="6">
        <v>55</v>
      </c>
      <c r="AY27" s="5">
        <v>67</v>
      </c>
      <c r="AZ27" s="5">
        <v>76</v>
      </c>
      <c r="BA27" s="5">
        <v>39</v>
      </c>
      <c r="BB27" s="5">
        <v>34</v>
      </c>
      <c r="BC27" s="79">
        <f>AX27+AY27+AZ27+BA30+BB27</f>
        <v>232</v>
      </c>
      <c r="BD27" s="131"/>
      <c r="BE27" s="134"/>
      <c r="BF27" s="123"/>
      <c r="BG27" s="81"/>
      <c r="BH27" s="125"/>
      <c r="BI27" s="81"/>
      <c r="BJ27" s="128"/>
      <c r="BK27" s="14"/>
      <c r="BL27" s="119"/>
      <c r="BM27" s="97"/>
      <c r="BN27" s="97"/>
      <c r="BO27" s="97"/>
      <c r="BP27" s="97"/>
      <c r="BQ27" s="97"/>
      <c r="BR27" s="97"/>
      <c r="BS27" s="138"/>
      <c r="BT27" s="13"/>
      <c r="BU27" s="138"/>
      <c r="BV27" s="13"/>
      <c r="BW27" s="125"/>
      <c r="BX27" s="13"/>
      <c r="BY27" s="141"/>
      <c r="BZ27" s="2"/>
      <c r="CA27" s="144"/>
    </row>
    <row r="28" spans="1:79" x14ac:dyDescent="0.25">
      <c r="A28" s="119"/>
      <c r="C28" s="22"/>
      <c r="D28" s="16"/>
      <c r="E28" s="23"/>
      <c r="F28" s="16"/>
      <c r="G28" s="6">
        <f>G27</f>
        <v>70</v>
      </c>
      <c r="H28" s="5">
        <f>H27*2</f>
        <v>90</v>
      </c>
      <c r="I28" s="5">
        <f t="shared" ref="I28" si="27">I27</f>
        <v>64</v>
      </c>
      <c r="J28" s="5">
        <f>J27</f>
        <v>56</v>
      </c>
      <c r="K28" s="5">
        <f>K27</f>
        <v>59</v>
      </c>
      <c r="L28" s="5">
        <f>L27</f>
        <v>62</v>
      </c>
      <c r="M28" s="74"/>
      <c r="N28" s="147"/>
      <c r="O28" s="134"/>
      <c r="P28" s="119"/>
      <c r="Q28" s="80"/>
      <c r="R28" s="150"/>
      <c r="S28" s="19"/>
      <c r="T28" s="6">
        <f>T27</f>
        <v>79</v>
      </c>
      <c r="U28" s="5">
        <f>U27*2</f>
        <v>80</v>
      </c>
      <c r="V28" s="5">
        <f t="shared" ref="V28" si="28">V27</f>
        <v>65</v>
      </c>
      <c r="W28" s="5">
        <f>W27</f>
        <v>77</v>
      </c>
      <c r="X28" s="5">
        <f>X27</f>
        <v>75</v>
      </c>
      <c r="Y28" s="5">
        <f>Y27</f>
        <v>64</v>
      </c>
      <c r="Z28" s="74"/>
      <c r="AA28" s="141"/>
      <c r="AB28" s="119"/>
      <c r="AC28" s="119"/>
      <c r="AD28" s="82"/>
      <c r="AE28" s="125"/>
      <c r="AF28" s="82"/>
      <c r="AG28" s="128"/>
      <c r="AH28" s="19"/>
      <c r="AI28" s="6">
        <f>AI27</f>
        <v>73</v>
      </c>
      <c r="AJ28" s="5">
        <f>AJ27</f>
        <v>60</v>
      </c>
      <c r="AK28" s="5">
        <f t="shared" ref="AK28:AN28" si="29">AK27</f>
        <v>41</v>
      </c>
      <c r="AL28" s="5">
        <f t="shared" si="29"/>
        <v>61</v>
      </c>
      <c r="AM28" s="5">
        <f t="shared" si="29"/>
        <v>72</v>
      </c>
      <c r="AN28" s="5">
        <f t="shared" si="29"/>
        <v>83</v>
      </c>
      <c r="AO28" s="74"/>
      <c r="AP28" s="135"/>
      <c r="AQ28" s="122"/>
      <c r="AR28" s="119"/>
      <c r="AS28" s="82"/>
      <c r="AT28" s="125"/>
      <c r="AU28" s="82"/>
      <c r="AV28" s="128"/>
      <c r="AW28" s="19"/>
      <c r="AX28" s="6">
        <f>AX27</f>
        <v>55</v>
      </c>
      <c r="AY28" s="5">
        <f>AY27</f>
        <v>67</v>
      </c>
      <c r="AZ28" s="5">
        <f t="shared" ref="AZ28" si="30">AZ27</f>
        <v>76</v>
      </c>
      <c r="BA28" s="5">
        <f>BA27</f>
        <v>39</v>
      </c>
      <c r="BB28" s="5">
        <f>BB27*2</f>
        <v>68</v>
      </c>
      <c r="BC28" s="79"/>
      <c r="BD28" s="131"/>
      <c r="BE28" s="134"/>
      <c r="BF28" s="123"/>
      <c r="BG28" s="81"/>
      <c r="BH28" s="125"/>
      <c r="BI28" s="81"/>
      <c r="BJ28" s="128"/>
      <c r="BK28" s="14"/>
      <c r="BL28" s="119"/>
      <c r="BM28" s="97"/>
      <c r="BN28" s="97"/>
      <c r="BO28" s="97"/>
      <c r="BP28" s="97"/>
      <c r="BQ28" s="97"/>
      <c r="BR28" s="97"/>
      <c r="BS28" s="138"/>
      <c r="BT28" s="13"/>
      <c r="BU28" s="138"/>
      <c r="BV28" s="13"/>
      <c r="BW28" s="125"/>
      <c r="BX28" s="13"/>
      <c r="BY28" s="141"/>
      <c r="BZ28" s="2"/>
      <c r="CA28" s="144"/>
    </row>
    <row r="29" spans="1:79" x14ac:dyDescent="0.25">
      <c r="A29" s="119"/>
      <c r="C29" s="22"/>
      <c r="D29" s="16"/>
      <c r="E29" s="23"/>
      <c r="F29" s="16"/>
      <c r="G29" s="6"/>
      <c r="H29" s="5" t="s">
        <v>20</v>
      </c>
      <c r="I29" s="5"/>
      <c r="J29" s="5"/>
      <c r="K29" s="5"/>
      <c r="L29" s="5"/>
      <c r="M29" s="74"/>
      <c r="N29" s="147"/>
      <c r="O29" s="134"/>
      <c r="P29" s="119"/>
      <c r="Q29" s="80"/>
      <c r="R29" s="150"/>
      <c r="S29" s="19"/>
      <c r="T29" s="6"/>
      <c r="U29" s="5" t="s">
        <v>20</v>
      </c>
      <c r="V29" s="5"/>
      <c r="W29" s="5"/>
      <c r="X29" s="5"/>
      <c r="Y29" s="5"/>
      <c r="Z29" s="74"/>
      <c r="AA29" s="141"/>
      <c r="AB29" s="119"/>
      <c r="AC29" s="119"/>
      <c r="AD29" s="82"/>
      <c r="AE29" s="125"/>
      <c r="AF29" s="82"/>
      <c r="AG29" s="128"/>
      <c r="AH29" s="19"/>
      <c r="AI29" s="6"/>
      <c r="AJ29" s="5" t="s">
        <v>20</v>
      </c>
      <c r="AK29" s="5"/>
      <c r="AL29" s="5"/>
      <c r="AM29" s="5"/>
      <c r="AN29" s="5"/>
      <c r="AO29" s="74"/>
      <c r="AP29" s="135"/>
      <c r="AQ29" s="122"/>
      <c r="AR29" s="119"/>
      <c r="AS29" s="82"/>
      <c r="AT29" s="125"/>
      <c r="AU29" s="82"/>
      <c r="AV29" s="128"/>
      <c r="AW29" s="19"/>
      <c r="AX29" s="6"/>
      <c r="AY29" s="5" t="s">
        <v>20</v>
      </c>
      <c r="AZ29" s="5"/>
      <c r="BA29" s="5"/>
      <c r="BB29" s="5"/>
      <c r="BC29" s="79"/>
      <c r="BD29" s="131"/>
      <c r="BE29" s="134"/>
      <c r="BF29" s="123"/>
      <c r="BG29" s="81"/>
      <c r="BH29" s="125"/>
      <c r="BI29" s="81"/>
      <c r="BJ29" s="128"/>
      <c r="BK29" s="14"/>
      <c r="BL29" s="119"/>
      <c r="BM29" s="97"/>
      <c r="BN29" s="97"/>
      <c r="BO29" s="97"/>
      <c r="BP29" s="97"/>
      <c r="BQ29" s="97"/>
      <c r="BR29" s="97"/>
      <c r="BS29" s="138"/>
      <c r="BT29" s="13"/>
      <c r="BU29" s="138"/>
      <c r="BV29" s="13"/>
      <c r="BW29" s="125"/>
      <c r="BX29" s="13"/>
      <c r="BY29" s="141"/>
      <c r="BZ29" s="2"/>
      <c r="CA29" s="144"/>
    </row>
    <row r="30" spans="1:79" x14ac:dyDescent="0.25">
      <c r="A30" s="119"/>
      <c r="C30" s="24"/>
      <c r="D30" s="16"/>
      <c r="E30" s="23" t="s">
        <v>5</v>
      </c>
      <c r="F30" s="16"/>
      <c r="G30" s="6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74">
        <v>0</v>
      </c>
      <c r="N30" s="147"/>
      <c r="O30" s="134"/>
      <c r="P30" s="119"/>
      <c r="Q30" s="80"/>
      <c r="R30" s="150"/>
      <c r="S30" s="19"/>
      <c r="T30" s="6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77"/>
      <c r="AA30" s="141"/>
      <c r="AB30" s="119"/>
      <c r="AC30" s="119"/>
      <c r="AD30" s="82"/>
      <c r="AE30" s="125"/>
      <c r="AF30" s="82"/>
      <c r="AG30" s="128"/>
      <c r="AH30" s="19"/>
      <c r="AI30" s="6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77"/>
      <c r="AP30" s="135"/>
      <c r="AQ30" s="122"/>
      <c r="AR30" s="119"/>
      <c r="AS30" s="82"/>
      <c r="AT30" s="125"/>
      <c r="AU30" s="82"/>
      <c r="AV30" s="128"/>
      <c r="AW30" s="19"/>
      <c r="AX30" s="6">
        <v>0</v>
      </c>
      <c r="AY30" s="5">
        <v>0</v>
      </c>
      <c r="AZ30" s="5">
        <v>0</v>
      </c>
      <c r="BA30" s="5">
        <v>0</v>
      </c>
      <c r="BB30" s="5">
        <v>0</v>
      </c>
      <c r="BC30" s="26"/>
      <c r="BD30" s="131"/>
      <c r="BE30" s="134"/>
      <c r="BF30" s="123"/>
      <c r="BG30" s="81"/>
      <c r="BH30" s="125"/>
      <c r="BI30" s="81"/>
      <c r="BJ30" s="128"/>
      <c r="BK30" s="14"/>
      <c r="BL30" s="119"/>
      <c r="BM30" s="97"/>
      <c r="BN30" s="97"/>
      <c r="BO30" s="97"/>
      <c r="BP30" s="97"/>
      <c r="BQ30" s="97"/>
      <c r="BR30" s="97"/>
      <c r="BS30" s="138"/>
      <c r="BT30" s="13"/>
      <c r="BU30" s="138"/>
      <c r="BV30" s="13"/>
      <c r="BW30" s="125"/>
      <c r="BX30" s="13"/>
      <c r="BY30" s="141"/>
      <c r="BZ30" s="2"/>
      <c r="CA30" s="144"/>
    </row>
    <row r="31" spans="1:79" x14ac:dyDescent="0.25">
      <c r="A31" s="119"/>
      <c r="C31" s="24" t="s">
        <v>62</v>
      </c>
      <c r="D31" s="16"/>
      <c r="E31" s="23" t="s">
        <v>6</v>
      </c>
      <c r="F31" s="16"/>
      <c r="G31" s="6" t="str">
        <f>IF(G28&gt;=90,"A+",IF(G28&gt;=85,"A",IF(G28&gt;=80,"A-",IF(G28&gt;=75,"B+",IF(G28&gt;=73,"B",IF(G28&gt;=70,"B-",IF(G28&gt;=66,"C+",IF(G28&gt;=63,"C",IF(G28&gt;=60,"C-",IF(G28&gt;=50,"D","F"))))))))))</f>
        <v>B-</v>
      </c>
      <c r="H31" s="5" t="str">
        <f>IF(H28&gt;=90,"A+",IF(H28&gt;=85,"A",IF(H28&gt;=80,"A-",IF(H28&gt;=75,"B+",IF(H28&gt;=73,"B",IF(H28&gt;=70,"B-",IF(H28&gt;=66,"C+",IF(H28&gt;=63,"C",IF(H28&gt;=60,"C-",IF(H28&gt;=50,"D","F"))))))))))</f>
        <v>A+</v>
      </c>
      <c r="I31" s="5" t="str">
        <f t="shared" ref="I31:L31" si="31">IF(I28&gt;=90,"A+",IF(I28&gt;=85,"A",IF(I28&gt;=80,"A-",IF(I28&gt;=75,"B+",IF(I28&gt;=73,"B",IF(I28&gt;=70,"B-",IF(I28&gt;=66,"C+",IF(I28&gt;=63,"C",IF(I28&gt;=60,"C-",IF(I28&gt;=50,"D","F"))))))))))</f>
        <v>C</v>
      </c>
      <c r="J31" s="5" t="str">
        <f t="shared" si="31"/>
        <v>D</v>
      </c>
      <c r="K31" s="5" t="str">
        <f t="shared" si="31"/>
        <v>D</v>
      </c>
      <c r="L31" s="5" t="str">
        <f t="shared" si="31"/>
        <v>C-</v>
      </c>
      <c r="M31" s="74">
        <f>VLOOKUP($O$5,vtABLE,2,FALSE)</f>
        <v>0</v>
      </c>
      <c r="N31" s="147"/>
      <c r="O31" s="134"/>
      <c r="P31" s="119"/>
      <c r="Q31" s="80"/>
      <c r="R31" s="150"/>
      <c r="S31" s="19"/>
      <c r="T31" s="6" t="str">
        <f>IF(T28&gt;=90,"A+",IF(T28&gt;=85,"A",IF(T28&gt;=80,"A-",IF(T28&gt;=75,"B+",IF(T28&gt;=73,"B",IF(T28&gt;=70,"B-",IF(T28&gt;=66,"C+",IF(T28&gt;=63,"C",IF(T28&gt;=60,"C-",IF(T28&gt;=50,"D","F"))))))))))</f>
        <v>B+</v>
      </c>
      <c r="U31" s="5" t="str">
        <f>IF(U28&gt;=90,"A+",IF(U28&gt;=85,"A",IF(U28&gt;=80,"A-",IF(U28&gt;=75,"B+",IF(U28&gt;=73,"B",IF(U28&gt;=70,"B-",IF(U28&gt;=66,"C+",IF(U28&gt;=63,"C",IF(U28&gt;=60,"C-",IF(U28&gt;=50,"D","F"))))))))))</f>
        <v>A-</v>
      </c>
      <c r="V31" s="5" t="str">
        <f t="shared" ref="V31:Y31" si="32">IF(V28&gt;=90,"A+",IF(V28&gt;=85,"A",IF(V28&gt;=80,"A-",IF(V28&gt;=75,"B+",IF(V28&gt;=73,"B",IF(V28&gt;=70,"B-",IF(V28&gt;=66,"C+",IF(V28&gt;=63,"C",IF(V28&gt;=60,"C-",IF(V28&gt;=50,"D","F"))))))))))</f>
        <v>C</v>
      </c>
      <c r="W31" s="5" t="str">
        <f t="shared" si="32"/>
        <v>B+</v>
      </c>
      <c r="X31" s="5" t="str">
        <f t="shared" si="32"/>
        <v>B+</v>
      </c>
      <c r="Y31" s="5" t="str">
        <f t="shared" si="32"/>
        <v>C</v>
      </c>
      <c r="Z31" s="77"/>
      <c r="AA31" s="141"/>
      <c r="AB31" s="119"/>
      <c r="AC31" s="119"/>
      <c r="AD31" s="82"/>
      <c r="AE31" s="125"/>
      <c r="AF31" s="82"/>
      <c r="AG31" s="128"/>
      <c r="AH31" s="19"/>
      <c r="AI31" s="6" t="str">
        <f>IF(AI28&gt;=90,"A+",IF(AI28&gt;=85,"A",IF(AI28&gt;=80,"A-",IF(AI28&gt;=75,"B+",IF(AI28&gt;=73,"B",IF(AI28&gt;=70,"B-",IF(AI28&gt;=66,"C+",IF(AI28&gt;=63,"C",IF(AI28&gt;=60,"C-",IF(AI28&gt;=50,"D","F"))))))))))</f>
        <v>B</v>
      </c>
      <c r="AJ31" s="5" t="str">
        <f>IF(AJ28&gt;=90,"A+",IF(AJ28&gt;=85,"A",IF(AJ28&gt;=80,"A-",IF(AJ28&gt;=75,"B+",IF(AJ28&gt;=73,"B",IF(AJ28&gt;=70,"B-",IF(AJ28&gt;=66,"C+",IF(AJ28&gt;=63,"C",IF(AJ28&gt;=60,"C-",IF(AJ28&gt;=50,"D","F"))))))))))</f>
        <v>C-</v>
      </c>
      <c r="AK31" s="5" t="str">
        <f t="shared" ref="AK31:AN31" si="33">IF(AK28&gt;=90,"A+",IF(AK28&gt;=85,"A",IF(AK28&gt;=80,"A-",IF(AK28&gt;=75,"B+",IF(AK28&gt;=73,"B",IF(AK28&gt;=70,"B-",IF(AK28&gt;=66,"C+",IF(AK28&gt;=63,"C",IF(AK28&gt;=60,"C-",IF(AK28&gt;=50,"D","F"))))))))))</f>
        <v>F</v>
      </c>
      <c r="AL31" s="5" t="str">
        <f t="shared" si="33"/>
        <v>C-</v>
      </c>
      <c r="AM31" s="5" t="str">
        <f t="shared" si="33"/>
        <v>B-</v>
      </c>
      <c r="AN31" s="5" t="str">
        <f t="shared" si="33"/>
        <v>A-</v>
      </c>
      <c r="AO31" s="77"/>
      <c r="AP31" s="135"/>
      <c r="AQ31" s="122"/>
      <c r="AR31" s="119"/>
      <c r="AS31" s="82"/>
      <c r="AT31" s="125"/>
      <c r="AU31" s="82"/>
      <c r="AV31" s="128"/>
      <c r="AW31" s="19"/>
      <c r="AX31" s="6" t="str">
        <f>IF(AX28&gt;=90,"A+",IF(AX28&gt;=85,"A",IF(AX28&gt;=80,"A-",IF(AX28&gt;=75,"B+",IF(AX28&gt;=73,"B",IF(AX28&gt;=70,"B-",IF(AX28&gt;=66,"C+",IF(AX28&gt;=63,"C",IF(AX28&gt;=60,"C-",IF(AX28&gt;=50,"D","F"))))))))))</f>
        <v>D</v>
      </c>
      <c r="AY31" s="5" t="str">
        <f>IF(AY28&gt;=90,"A+",IF(AY28&gt;=85,"A",IF(AY28&gt;=80,"A-",IF(AY28&gt;=75,"B+",IF(AY28&gt;=73,"B",IF(AY28&gt;=70,"B-",IF(AY28&gt;=66,"C+",IF(AY28&gt;=63,"C",IF(AY28&gt;=60,"C-",IF(AY28&gt;=50,"D","F"))))))))))</f>
        <v>C+</v>
      </c>
      <c r="AZ31" s="5" t="str">
        <f t="shared" ref="AZ31:BB31" si="34">IF(AZ28&gt;=90,"A+",IF(AZ28&gt;=85,"A",IF(AZ28&gt;=80,"A-",IF(AZ28&gt;=75,"B+",IF(AZ28&gt;=73,"B",IF(AZ28&gt;=70,"B-",IF(AZ28&gt;=66,"C+",IF(AZ28&gt;=63,"C",IF(AZ28&gt;=60,"C-",IF(AZ28&gt;=50,"D","F"))))))))))</f>
        <v>B+</v>
      </c>
      <c r="BA31" s="5" t="str">
        <f t="shared" si="34"/>
        <v>F</v>
      </c>
      <c r="BB31" s="5" t="str">
        <f t="shared" si="34"/>
        <v>C+</v>
      </c>
      <c r="BC31" s="26"/>
      <c r="BD31" s="131"/>
      <c r="BE31" s="134"/>
      <c r="BF31" s="123"/>
      <c r="BG31" s="81"/>
      <c r="BH31" s="125"/>
      <c r="BI31" s="81"/>
      <c r="BJ31" s="128"/>
      <c r="BK31" s="14"/>
      <c r="BL31" s="119"/>
      <c r="BM31" s="97"/>
      <c r="BN31" s="97"/>
      <c r="BO31" s="97"/>
      <c r="BP31" s="97"/>
      <c r="BQ31" s="97"/>
      <c r="BR31" s="97"/>
      <c r="BS31" s="138"/>
      <c r="BT31" s="13"/>
      <c r="BU31" s="138"/>
      <c r="BV31" s="13"/>
      <c r="BW31" s="125"/>
      <c r="BX31" s="13"/>
      <c r="BY31" s="141"/>
      <c r="BZ31" s="2"/>
      <c r="CA31" s="144"/>
    </row>
    <row r="32" spans="1:79" ht="15.75" thickBot="1" x14ac:dyDescent="0.3">
      <c r="A32" s="120"/>
      <c r="C32" s="25" t="s">
        <v>105</v>
      </c>
      <c r="D32" s="16"/>
      <c r="E32" s="83" t="s">
        <v>7</v>
      </c>
      <c r="F32" s="16"/>
      <c r="G32" s="29" t="str">
        <f>IF(G28&gt;=80,"4.00", IF(G28=79,"3.90",IF(G28=78,"3.80",IF(G28=77,"3.70",IF(G28=76,"3.60",IF(G28=75,"3.50",IF(G28=74,"3.40",IF(G28&gt;=73,"3.30",IF(G28&gt;=72,"3.20",IF(G28=71,"3.10",IF(G28&gt;=70,"3.00",IF(G28&gt;=69,"2.90",IF(G28=68,"2.80",IF(G28=67,"2.70",IF(G28=66,"2.60",IF(G28=65,"2.50",IF(G28=64,"2.40",IF(G28=63,"2.30",IF(G28=62,"2.20",IF(G28=61,"2.10",IF(G28=60,"2.00",IF(G28=59,"1.90",IF(G28=58,"1.80",IF(G28=57,"1.70",IF(G28=56,"1.60",IF(G28=55,"1.50",IF(G28=54,"1.40",IF(G28=53,"1.30",IF(G28=52,"1.20",IF(G28=51,"1.10",IF(G28=50,"1.00","0.00")))))))))))))))))))))))))))))))</f>
        <v>3.00</v>
      </c>
      <c r="H32" s="30" t="str">
        <f t="shared" ref="H32:L32" si="35">IF(H28&gt;=80,"4.00", IF(H28=79,"3.90",IF(H28=78,"3.80",IF(H28=77,"3.70",IF(H28=76,"3.60",IF(H28=75,"3.50",IF(H28=74,"3.40",IF(H28&gt;=73,"3.30",IF(H28&gt;=72,"3.20",IF(H28=71,"3.10",IF(H28&gt;=70,"3.00",IF(H28&gt;=69,"2.90",IF(H28=68,"2.80",IF(H28=67,"2.70",IF(H28=66,"2.60",IF(H28=65,"2.50",IF(H28=64,"2.40",IF(H28=63,"2.30",IF(H28=62,"2.20",IF(H28=61,"2.10",IF(H28=60,"2.00",IF(H28=59,"1.90",IF(H28=58,"1.80",IF(H28=57,"1.70",IF(H28=56,"1.60",IF(H28=55,"1.50",IF(H28=54,"1.40",IF(H28=53,"1.30",IF(H28=52,"1.20",IF(H28=51,"1.10",IF(H28=50,"1.00","0.00")))))))))))))))))))))))))))))))</f>
        <v>4.00</v>
      </c>
      <c r="I32" s="30" t="str">
        <f t="shared" si="35"/>
        <v>2.40</v>
      </c>
      <c r="J32" s="30" t="str">
        <f t="shared" si="35"/>
        <v>1.60</v>
      </c>
      <c r="K32" s="30" t="str">
        <f t="shared" si="35"/>
        <v>1.90</v>
      </c>
      <c r="L32" s="30" t="str">
        <f t="shared" si="35"/>
        <v>2.20</v>
      </c>
      <c r="M32" s="75"/>
      <c r="N32" s="148"/>
      <c r="O32" s="134"/>
      <c r="P32" s="120"/>
      <c r="Q32" s="80"/>
      <c r="R32" s="151"/>
      <c r="S32" s="19"/>
      <c r="T32" s="29" t="str">
        <f>IF(T28&gt;=80,"4.00", IF(T28=79,"3.90",IF(T28=78,"3.80",IF(T28=77,"3.70",IF(T28=76,"3.60",IF(T28=75,"3.50",IF(T28=74,"3.40",IF(T28&gt;=73,"3.30",IF(T28&gt;=72,"3.20",IF(T28=71,"3.10",IF(T28&gt;=70,"3.00",IF(T28&gt;=69,"2.90",IF(T28=68,"2.80",IF(T28=67,"2.70",IF(T28=66,"2.60",IF(T28=65,"2.50",IF(T28=64,"2.40",IF(T28=63,"2.30",IF(T28=62,"2.20",IF(T28=61,"2.10",IF(T28=60,"2.00",IF(T28=59,"1.90",IF(T28=58,"1.80",IF(T28=57,"1.70",IF(T28=56,"1.60",IF(T28=55,"1.50",IF(T28=54,"1.40",IF(T28=53,"1.30",IF(T28=52,"1.20",IF(T28=51,"1.10",IF(T28=50,"1.00","0.00")))))))))))))))))))))))))))))))</f>
        <v>3.90</v>
      </c>
      <c r="U32" s="30" t="str">
        <f t="shared" ref="U32:Y32" si="36">IF(U28&gt;=80,"4.00", IF(U28=79,"3.90",IF(U28=78,"3.80",IF(U28=77,"3.70",IF(U28=76,"3.60",IF(U28=75,"3.50",IF(U28=74,"3.40",IF(U28&gt;=73,"3.30",IF(U28&gt;=72,"3.20",IF(U28=71,"3.10",IF(U28&gt;=70,"3.00",IF(U28&gt;=69,"2.90",IF(U28=68,"2.80",IF(U28=67,"2.70",IF(U28=66,"2.60",IF(U28=65,"2.50",IF(U28=64,"2.40",IF(U28=63,"2.30",IF(U28=62,"2.20",IF(U28=61,"2.10",IF(U28=60,"2.00",IF(U28=59,"1.90",IF(U28=58,"1.80",IF(U28=57,"1.70",IF(U28=56,"1.60",IF(U28=55,"1.50",IF(U28=54,"1.40",IF(U28=53,"1.30",IF(U28=52,"1.20",IF(U28=51,"1.10",IF(U28=50,"1.00","0.00")))))))))))))))))))))))))))))))</f>
        <v>4.00</v>
      </c>
      <c r="V32" s="30" t="str">
        <f t="shared" si="36"/>
        <v>2.50</v>
      </c>
      <c r="W32" s="30" t="str">
        <f t="shared" si="36"/>
        <v>3.70</v>
      </c>
      <c r="X32" s="30" t="str">
        <f t="shared" si="36"/>
        <v>3.50</v>
      </c>
      <c r="Y32" s="30" t="str">
        <f t="shared" si="36"/>
        <v>2.40</v>
      </c>
      <c r="Z32" s="75"/>
      <c r="AA32" s="142"/>
      <c r="AB32" s="120"/>
      <c r="AC32" s="120"/>
      <c r="AD32" s="83"/>
      <c r="AE32" s="126"/>
      <c r="AF32" s="83"/>
      <c r="AG32" s="129"/>
      <c r="AH32" s="19"/>
      <c r="AI32" s="29" t="str">
        <f>IF(AI28&gt;=80,"4.00", IF(AI28=79,"3.90",IF(AI28=78,"3.80",IF(AI28=77,"3.70",IF(AI28=76,"3.60",IF(AI28=75,"3.50",IF(AI28=74,"3.40",IF(AI28&gt;=73,"3.30",IF(AI28&gt;=72,"3.20",IF(AI28=71,"3.10",IF(AI28&gt;=70,"3.00",IF(AI28&gt;=69,"2.90",IF(AI28=68,"2.80",IF(AI28=67,"2.70",IF(AI28=66,"2.60",IF(AI28=65,"2.50",IF(AI28=64,"2.40",IF(AI28=63,"2.30",IF(AI28=62,"2.20",IF(AI28=61,"2.10",IF(AI28=60,"2.00",IF(AI28=59,"1.90",IF(AI28=58,"1.80",IF(AI28=57,"1.70",IF(AI28=56,"1.60",IF(AI28=55,"1.50",IF(AI28=54,"1.40",IF(AI28=53,"1.30",IF(AI28=52,"1.20",IF(AI28=51,"1.10",IF(AI28=50,"1.00","0.00")))))))))))))))))))))))))))))))</f>
        <v>3.30</v>
      </c>
      <c r="AJ32" s="30" t="str">
        <f t="shared" ref="AJ32:AN32" si="37">IF(AJ28&gt;=80,"4.00", IF(AJ28=79,"3.90",IF(AJ28=78,"3.80",IF(AJ28=77,"3.70",IF(AJ28=76,"3.60",IF(AJ28=75,"3.50",IF(AJ28=74,"3.40",IF(AJ28&gt;=73,"3.30",IF(AJ28&gt;=72,"3.20",IF(AJ28=71,"3.10",IF(AJ28&gt;=70,"3.00",IF(AJ28&gt;=69,"2.90",IF(AJ28=68,"2.80",IF(AJ28=67,"2.70",IF(AJ28=66,"2.60",IF(AJ28=65,"2.50",IF(AJ28=64,"2.40",IF(AJ28=63,"2.30",IF(AJ28=62,"2.20",IF(AJ28=61,"2.10",IF(AJ28=60,"2.00",IF(AJ28=59,"1.90",IF(AJ28=58,"1.80",IF(AJ28=57,"1.70",IF(AJ28=56,"1.60",IF(AJ28=55,"1.50",IF(AJ28=54,"1.40",IF(AJ28=53,"1.30",IF(AJ28=52,"1.20",IF(AJ28=51,"1.10",IF(AJ28=50,"1.00","0.00")))))))))))))))))))))))))))))))</f>
        <v>2.00</v>
      </c>
      <c r="AK32" s="30" t="str">
        <f t="shared" si="37"/>
        <v>0.00</v>
      </c>
      <c r="AL32" s="30" t="str">
        <f t="shared" si="37"/>
        <v>2.10</v>
      </c>
      <c r="AM32" s="30" t="str">
        <f t="shared" si="37"/>
        <v>3.20</v>
      </c>
      <c r="AN32" s="30" t="str">
        <f t="shared" si="37"/>
        <v>4.00</v>
      </c>
      <c r="AO32" s="75"/>
      <c r="AP32" s="136"/>
      <c r="AQ32" s="122"/>
      <c r="AR32" s="120"/>
      <c r="AS32" s="83"/>
      <c r="AT32" s="126"/>
      <c r="AU32" s="83"/>
      <c r="AV32" s="129"/>
      <c r="AW32" s="19"/>
      <c r="AX32" s="29" t="str">
        <f>IF(AX28&gt;=80,"4.00", IF(AX28=79,"3.90",IF(AX28=78,"3.80",IF(AX28=77,"3.70",IF(AX28=76,"3.60",IF(AX28=75,"3.50",IF(AX28=74,"3.40",IF(AX28&gt;=73,"3.30",IF(AX28&gt;=72,"3.20",IF(AX28=71,"3.10",IF(AX28&gt;=70,"3.00",IF(AX28&gt;=69,"2.90",IF(AX28=68,"2.80",IF(AX28=67,"2.70",IF(AX28=66,"2.60",IF(AX28=65,"2.50",IF(AX28=64,"2.40",IF(AX28=63,"2.30",IF(AX28=62,"2.20",IF(AX28=61,"2.10",IF(AX28=60,"2.00",IF(AX28=59,"1.90",IF(AX28=58,"1.80",IF(AX28=57,"1.70",IF(AX28=56,"1.60",IF(AX28=55,"1.50",IF(AX28=54,"1.40",IF(AX28=53,"1.30",IF(AX28=52,"1.20",IF(AX28=51,"1.10",IF(AX28=50,"1.00","0.00")))))))))))))))))))))))))))))))</f>
        <v>1.50</v>
      </c>
      <c r="AY32" s="30" t="str">
        <f t="shared" ref="AY32:BB32" si="38">IF(AY28&gt;=80,"4.00", IF(AY28=79,"3.90",IF(AY28=78,"3.80",IF(AY28=77,"3.70",IF(AY28=76,"3.60",IF(AY28=75,"3.50",IF(AY28=74,"3.40",IF(AY28&gt;=73,"3.30",IF(AY28&gt;=72,"3.20",IF(AY28=71,"3.10",IF(AY28&gt;=70,"3.00",IF(AY28&gt;=69,"2.90",IF(AY28=68,"2.80",IF(AY28=67,"2.70",IF(AY28=66,"2.60",IF(AY28=65,"2.50",IF(AY28=64,"2.40",IF(AY28=63,"2.30",IF(AY28=62,"2.20",IF(AY28=61,"2.10",IF(AY28=60,"2.00",IF(AY28=59,"1.90",IF(AY28=58,"1.80",IF(AY28=57,"1.70",IF(AY28=56,"1.60",IF(AY28=55,"1.50",IF(AY28=54,"1.40",IF(AY28=53,"1.30",IF(AY28=52,"1.20",IF(AY28=51,"1.10",IF(AY28=50,"1.00","0.00")))))))))))))))))))))))))))))))</f>
        <v>2.70</v>
      </c>
      <c r="AZ32" s="30" t="str">
        <f t="shared" si="38"/>
        <v>3.60</v>
      </c>
      <c r="BA32" s="30" t="str">
        <f t="shared" si="38"/>
        <v>0.00</v>
      </c>
      <c r="BB32" s="30" t="str">
        <f t="shared" si="38"/>
        <v>2.80</v>
      </c>
      <c r="BC32" s="31"/>
      <c r="BD32" s="132"/>
      <c r="BE32" s="134"/>
      <c r="BF32" s="153"/>
      <c r="BG32" s="86"/>
      <c r="BH32" s="126"/>
      <c r="BI32" s="86"/>
      <c r="BJ32" s="129"/>
      <c r="BK32" s="14"/>
      <c r="BL32" s="120"/>
      <c r="BM32" s="98"/>
      <c r="BN32" s="98"/>
      <c r="BO32" s="98"/>
      <c r="BP32" s="98"/>
      <c r="BQ32" s="98"/>
      <c r="BR32" s="98"/>
      <c r="BS32" s="139"/>
      <c r="BT32" s="13"/>
      <c r="BU32" s="139"/>
      <c r="BV32" s="13"/>
      <c r="BW32" s="126"/>
      <c r="BX32" s="13"/>
      <c r="BY32" s="142"/>
      <c r="BZ32" s="2"/>
      <c r="CA32" s="145"/>
    </row>
    <row r="33" spans="1:79" ht="15" customHeight="1" x14ac:dyDescent="0.25">
      <c r="A33" s="154">
        <v>4</v>
      </c>
      <c r="C33" s="15" t="s">
        <v>32</v>
      </c>
      <c r="D33" s="16"/>
      <c r="E33" s="17" t="s">
        <v>4</v>
      </c>
      <c r="F33" s="16"/>
      <c r="G33" s="3">
        <v>3</v>
      </c>
      <c r="H33" s="4">
        <v>2</v>
      </c>
      <c r="I33" s="4">
        <v>3</v>
      </c>
      <c r="J33" s="4">
        <v>3</v>
      </c>
      <c r="K33" s="4">
        <v>3</v>
      </c>
      <c r="L33" s="4">
        <v>3</v>
      </c>
      <c r="M33" s="73">
        <f>SUM(G33:L33)</f>
        <v>17</v>
      </c>
      <c r="N33" s="146">
        <f>M34/600*100</f>
        <v>58.666666666666664</v>
      </c>
      <c r="O33" s="134">
        <f>(G39*G33)+(H39*H33)+(I39*I33)+(J39*J33)+(L39*L33)+(K39*K33)</f>
        <v>41.1</v>
      </c>
      <c r="P33" s="118">
        <f>O33/M33</f>
        <v>2.4176470588235297</v>
      </c>
      <c r="Q33" s="18"/>
      <c r="R33" s="149" t="str">
        <f>IF(P33&lt;1, " Drop Out Due to Low GPA ", "")</f>
        <v/>
      </c>
      <c r="S33" s="19"/>
      <c r="T33" s="3">
        <v>3</v>
      </c>
      <c r="U33" s="4">
        <v>2</v>
      </c>
      <c r="V33" s="4">
        <v>3</v>
      </c>
      <c r="W33" s="4">
        <v>3</v>
      </c>
      <c r="X33" s="4">
        <v>3</v>
      </c>
      <c r="Y33" s="4">
        <v>3</v>
      </c>
      <c r="Z33" s="73">
        <f>SUM(T33:Y33)</f>
        <v>17</v>
      </c>
      <c r="AA33" s="140">
        <f>Z34/550*100</f>
        <v>62</v>
      </c>
      <c r="AB33" s="133">
        <f>(T39*T33)+(U39*U33)+(V39*V33)+(W39*W33)+(X39*X33)+(Y33*Y39)</f>
        <v>38</v>
      </c>
      <c r="AC33" s="118">
        <f>AB33/Z33</f>
        <v>2.2352941176470589</v>
      </c>
      <c r="AD33" s="84"/>
      <c r="AE33" s="124">
        <f>(O33+AB33)/(M33+Z33)</f>
        <v>2.3264705882352938</v>
      </c>
      <c r="AF33" s="81"/>
      <c r="AG33" s="127" t="str">
        <f>IF(AE33&lt;1.5, " Drop Out Due to Low CGPA ", "")</f>
        <v/>
      </c>
      <c r="AH33" s="19"/>
      <c r="AI33" s="3">
        <v>3</v>
      </c>
      <c r="AJ33" s="4">
        <v>3</v>
      </c>
      <c r="AK33" s="4">
        <v>3</v>
      </c>
      <c r="AL33" s="4">
        <v>3</v>
      </c>
      <c r="AM33" s="4">
        <v>3</v>
      </c>
      <c r="AN33" s="4">
        <v>3</v>
      </c>
      <c r="AO33" s="73">
        <f>SUM(AI33:AN33)</f>
        <v>18</v>
      </c>
      <c r="AP33" s="135">
        <f>AO34/550*100</f>
        <v>49.090909090909093</v>
      </c>
      <c r="AQ33" s="121">
        <f>(AI39*AI33)+(AJ39*AJ33)+(AK39*AK33)+(AL33*AL39)+(AM39*AM33)+(AN39*AN33)</f>
        <v>21</v>
      </c>
      <c r="AR33" s="123">
        <f>AQ33/AO33</f>
        <v>1.1666666666666667</v>
      </c>
      <c r="AS33" s="81"/>
      <c r="AT33" s="124">
        <f>(O33+AB33+AQ33)/(M33+Z33+AO33)</f>
        <v>1.9249999999999998</v>
      </c>
      <c r="AU33" s="81"/>
      <c r="AV33" s="127" t="str">
        <f>IF(AT33&lt;1.75, " Drop Out Due to Low CGPA ", "")</f>
        <v/>
      </c>
      <c r="AW33" s="19"/>
      <c r="AX33" s="3">
        <v>3</v>
      </c>
      <c r="AY33" s="4">
        <v>3</v>
      </c>
      <c r="AZ33" s="4">
        <v>3</v>
      </c>
      <c r="BA33" s="4">
        <v>3</v>
      </c>
      <c r="BB33" s="4">
        <v>2</v>
      </c>
      <c r="BC33" s="85">
        <f>SUM(AX33:BB33)</f>
        <v>14</v>
      </c>
      <c r="BD33" s="130">
        <f>BC34/400*100</f>
        <v>0</v>
      </c>
      <c r="BE33" s="133">
        <f>(AX39*AX33)+(AY39*AY33)+(AZ39*AZ33)+(BA39*BA33)+(BB39*BB33)</f>
        <v>0</v>
      </c>
      <c r="BF33" s="118">
        <f>BE33/BC33</f>
        <v>0</v>
      </c>
      <c r="BG33" s="84"/>
      <c r="BH33" s="124">
        <f>(O33+AB33+AQ33+BE33)/(M33+Z33+AO33+BC33)</f>
        <v>1.5166666666666666</v>
      </c>
      <c r="BI33" s="84"/>
      <c r="BJ33" s="127" t="str">
        <f>IF(BH33&lt;2.5, " Drop Out Due to Low CGPA ", "")</f>
        <v xml:space="preserve"> Drop Out Due to Low CGPA </v>
      </c>
      <c r="BK33" s="14"/>
      <c r="BL33" s="118" t="e">
        <f>#REF!/#REF!</f>
        <v>#REF!</v>
      </c>
      <c r="BM33" s="96"/>
      <c r="BN33" s="96"/>
      <c r="BO33" s="96"/>
      <c r="BP33" s="96"/>
      <c r="BQ33" s="96"/>
      <c r="BR33" s="96"/>
      <c r="BS33" s="137">
        <f>BC34+AO34+Z34+M34</f>
        <v>963</v>
      </c>
      <c r="BT33" s="20"/>
      <c r="BU33" s="137">
        <f>BS33/2100*100</f>
        <v>45.857142857142854</v>
      </c>
      <c r="BV33" s="20"/>
      <c r="BW33" s="124">
        <f>(BE33+AQ33+AB33+O33)/(M33+Z33+AO33+BC33)</f>
        <v>1.5166666666666666</v>
      </c>
      <c r="BX33" s="21"/>
      <c r="BY33" s="140" t="str">
        <f>IF(BU33&gt;=85,"A",IF(BU33&gt;=80,"A-",IF(BU33&gt;=75,"B+",IF(BU33&gt;=70,"B",IF(BU33&gt;=65,"B-",IF(BU33&gt;=61,"C+",IF(BU33&gt;=58,"C",IF(BU33&gt;=55,"C-",IF(BU33&gt;=50,"D","F")))))))))</f>
        <v>F</v>
      </c>
      <c r="BZ33" s="2"/>
      <c r="CA33" s="143"/>
    </row>
    <row r="34" spans="1:79" x14ac:dyDescent="0.25">
      <c r="A34" s="119"/>
      <c r="C34" s="22" t="s">
        <v>126</v>
      </c>
      <c r="D34" s="16"/>
      <c r="E34" s="23" t="s">
        <v>8</v>
      </c>
      <c r="F34" s="16"/>
      <c r="G34" s="6">
        <v>64</v>
      </c>
      <c r="H34" s="5">
        <v>35</v>
      </c>
      <c r="I34" s="5">
        <v>77</v>
      </c>
      <c r="J34" s="5">
        <v>61</v>
      </c>
      <c r="K34" s="5">
        <v>65</v>
      </c>
      <c r="L34" s="5">
        <v>50</v>
      </c>
      <c r="M34" s="74">
        <f>L34+K34+J34+I34+H34+G34</f>
        <v>352</v>
      </c>
      <c r="N34" s="147"/>
      <c r="O34" s="134"/>
      <c r="P34" s="119"/>
      <c r="Q34" s="80"/>
      <c r="R34" s="150"/>
      <c r="S34" s="19"/>
      <c r="T34" s="6">
        <v>75</v>
      </c>
      <c r="U34" s="5">
        <v>41</v>
      </c>
      <c r="V34" s="5">
        <v>38</v>
      </c>
      <c r="W34" s="5">
        <v>65</v>
      </c>
      <c r="X34" s="5">
        <v>50</v>
      </c>
      <c r="Y34" s="5">
        <v>50</v>
      </c>
      <c r="Z34" s="74">
        <f>T34+U34+V37+W34+X34+Y34</f>
        <v>341</v>
      </c>
      <c r="AA34" s="141"/>
      <c r="AB34" s="119"/>
      <c r="AC34" s="119"/>
      <c r="AD34" s="82"/>
      <c r="AE34" s="125"/>
      <c r="AF34" s="82"/>
      <c r="AG34" s="128"/>
      <c r="AH34" s="19"/>
      <c r="AI34" s="6">
        <v>53</v>
      </c>
      <c r="AJ34" s="5">
        <v>62</v>
      </c>
      <c r="AK34" s="5">
        <v>40</v>
      </c>
      <c r="AL34" s="5">
        <v>50</v>
      </c>
      <c r="AM34" s="5">
        <v>50</v>
      </c>
      <c r="AN34" s="5">
        <v>55</v>
      </c>
      <c r="AO34" s="74">
        <f>AI34+AJ34+AK37+AL34+AM34+AN34</f>
        <v>270</v>
      </c>
      <c r="AP34" s="135"/>
      <c r="AQ34" s="122"/>
      <c r="AR34" s="119"/>
      <c r="AS34" s="82"/>
      <c r="AT34" s="125"/>
      <c r="AU34" s="82"/>
      <c r="AV34" s="128"/>
      <c r="AW34" s="19"/>
      <c r="AX34" s="106">
        <v>0</v>
      </c>
      <c r="AY34" s="107">
        <v>0</v>
      </c>
      <c r="AZ34" s="107">
        <v>0</v>
      </c>
      <c r="BA34" s="107">
        <v>0</v>
      </c>
      <c r="BB34" s="107">
        <v>0</v>
      </c>
      <c r="BC34" s="79">
        <f>AX34+AY34+AZ34+BA34+BB34</f>
        <v>0</v>
      </c>
      <c r="BD34" s="131"/>
      <c r="BE34" s="134"/>
      <c r="BF34" s="123"/>
      <c r="BG34" s="81"/>
      <c r="BH34" s="125"/>
      <c r="BI34" s="81"/>
      <c r="BJ34" s="128"/>
      <c r="BK34" s="14"/>
      <c r="BL34" s="119"/>
      <c r="BM34" s="97"/>
      <c r="BN34" s="97"/>
      <c r="BO34" s="97"/>
      <c r="BP34" s="97"/>
      <c r="BQ34" s="97"/>
      <c r="BR34" s="97"/>
      <c r="BS34" s="138"/>
      <c r="BT34" s="13"/>
      <c r="BU34" s="138"/>
      <c r="BV34" s="13"/>
      <c r="BW34" s="125"/>
      <c r="BX34" s="13"/>
      <c r="BY34" s="141"/>
      <c r="BZ34" s="2"/>
      <c r="CA34" s="144"/>
    </row>
    <row r="35" spans="1:79" x14ac:dyDescent="0.25">
      <c r="A35" s="119"/>
      <c r="C35" s="22"/>
      <c r="D35" s="16"/>
      <c r="E35" s="23"/>
      <c r="F35" s="16"/>
      <c r="G35" s="6">
        <f>G34</f>
        <v>64</v>
      </c>
      <c r="H35" s="5">
        <f>H34*2</f>
        <v>70</v>
      </c>
      <c r="I35" s="5">
        <f t="shared" ref="I35" si="39">I34</f>
        <v>77</v>
      </c>
      <c r="J35" s="5">
        <f>J34</f>
        <v>61</v>
      </c>
      <c r="K35" s="5">
        <f>K34</f>
        <v>65</v>
      </c>
      <c r="L35" s="5">
        <f>L34</f>
        <v>50</v>
      </c>
      <c r="M35" s="74"/>
      <c r="N35" s="147"/>
      <c r="O35" s="134"/>
      <c r="P35" s="119"/>
      <c r="Q35" s="80"/>
      <c r="R35" s="150"/>
      <c r="S35" s="19"/>
      <c r="T35" s="6">
        <f>T34</f>
        <v>75</v>
      </c>
      <c r="U35" s="5">
        <f>U34*2</f>
        <v>82</v>
      </c>
      <c r="V35" s="5">
        <f>V37</f>
        <v>60</v>
      </c>
      <c r="W35" s="5">
        <f>W34</f>
        <v>65</v>
      </c>
      <c r="X35" s="5">
        <f>X34</f>
        <v>50</v>
      </c>
      <c r="Y35" s="5">
        <f>Y34</f>
        <v>50</v>
      </c>
      <c r="Z35" s="74"/>
      <c r="AA35" s="141"/>
      <c r="AB35" s="119"/>
      <c r="AC35" s="119"/>
      <c r="AD35" s="82"/>
      <c r="AE35" s="125"/>
      <c r="AF35" s="82"/>
      <c r="AG35" s="128"/>
      <c r="AH35" s="19"/>
      <c r="AI35" s="6">
        <f>AI34</f>
        <v>53</v>
      </c>
      <c r="AJ35" s="5">
        <f>AJ34</f>
        <v>62</v>
      </c>
      <c r="AK35" s="5">
        <f t="shared" ref="AK35:AN35" si="40">AK34</f>
        <v>40</v>
      </c>
      <c r="AL35" s="5">
        <f t="shared" si="40"/>
        <v>50</v>
      </c>
      <c r="AM35" s="5">
        <f t="shared" si="40"/>
        <v>50</v>
      </c>
      <c r="AN35" s="5">
        <f t="shared" si="40"/>
        <v>55</v>
      </c>
      <c r="AO35" s="74"/>
      <c r="AP35" s="135"/>
      <c r="AQ35" s="122"/>
      <c r="AR35" s="119"/>
      <c r="AS35" s="82"/>
      <c r="AT35" s="125"/>
      <c r="AU35" s="82"/>
      <c r="AV35" s="128"/>
      <c r="AW35" s="19"/>
      <c r="AX35" s="6">
        <f>AX34</f>
        <v>0</v>
      </c>
      <c r="AY35" s="5">
        <f>AY34</f>
        <v>0</v>
      </c>
      <c r="AZ35" s="5">
        <f t="shared" ref="AZ35" si="41">AZ34</f>
        <v>0</v>
      </c>
      <c r="BA35" s="5">
        <f>BA34</f>
        <v>0</v>
      </c>
      <c r="BB35" s="5">
        <f>BB34*2</f>
        <v>0</v>
      </c>
      <c r="BC35" s="79"/>
      <c r="BD35" s="131"/>
      <c r="BE35" s="134"/>
      <c r="BF35" s="123"/>
      <c r="BG35" s="81"/>
      <c r="BH35" s="125"/>
      <c r="BI35" s="81"/>
      <c r="BJ35" s="128"/>
      <c r="BK35" s="14"/>
      <c r="BL35" s="119"/>
      <c r="BM35" s="97"/>
      <c r="BN35" s="97"/>
      <c r="BO35" s="97"/>
      <c r="BP35" s="97"/>
      <c r="BQ35" s="97"/>
      <c r="BR35" s="97"/>
      <c r="BS35" s="138"/>
      <c r="BT35" s="13"/>
      <c r="BU35" s="138"/>
      <c r="BV35" s="13"/>
      <c r="BW35" s="125"/>
      <c r="BX35" s="13"/>
      <c r="BY35" s="141"/>
      <c r="BZ35" s="2"/>
      <c r="CA35" s="144"/>
    </row>
    <row r="36" spans="1:79" x14ac:dyDescent="0.25">
      <c r="A36" s="119"/>
      <c r="C36" s="22"/>
      <c r="D36" s="16"/>
      <c r="E36" s="23"/>
      <c r="F36" s="16"/>
      <c r="G36" s="6"/>
      <c r="H36" s="5" t="s">
        <v>20</v>
      </c>
      <c r="I36" s="5"/>
      <c r="J36" s="5"/>
      <c r="K36" s="5"/>
      <c r="L36" s="5"/>
      <c r="M36" s="74"/>
      <c r="N36" s="147"/>
      <c r="O36" s="134"/>
      <c r="P36" s="119"/>
      <c r="Q36" s="80"/>
      <c r="R36" s="150"/>
      <c r="S36" s="19"/>
      <c r="T36" s="6"/>
      <c r="U36" s="5" t="s">
        <v>20</v>
      </c>
      <c r="V36" s="5"/>
      <c r="W36" s="5"/>
      <c r="X36" s="5"/>
      <c r="Y36" s="5"/>
      <c r="Z36" s="74"/>
      <c r="AA36" s="141"/>
      <c r="AB36" s="119"/>
      <c r="AC36" s="119"/>
      <c r="AD36" s="82"/>
      <c r="AE36" s="125"/>
      <c r="AF36" s="82"/>
      <c r="AG36" s="128"/>
      <c r="AH36" s="19"/>
      <c r="AI36" s="6"/>
      <c r="AJ36" s="5" t="s">
        <v>20</v>
      </c>
      <c r="AK36" s="5"/>
      <c r="AL36" s="5"/>
      <c r="AM36" s="5"/>
      <c r="AN36" s="5"/>
      <c r="AO36" s="74"/>
      <c r="AP36" s="135"/>
      <c r="AQ36" s="122"/>
      <c r="AR36" s="119"/>
      <c r="AS36" s="82"/>
      <c r="AT36" s="125"/>
      <c r="AU36" s="82"/>
      <c r="AV36" s="128"/>
      <c r="AW36" s="19"/>
      <c r="AX36" s="6"/>
      <c r="AY36" s="5" t="s">
        <v>20</v>
      </c>
      <c r="AZ36" s="5"/>
      <c r="BA36" s="5"/>
      <c r="BB36" s="5"/>
      <c r="BC36" s="79"/>
      <c r="BD36" s="131"/>
      <c r="BE36" s="134"/>
      <c r="BF36" s="123"/>
      <c r="BG36" s="81"/>
      <c r="BH36" s="125"/>
      <c r="BI36" s="81"/>
      <c r="BJ36" s="128"/>
      <c r="BK36" s="14"/>
      <c r="BL36" s="119"/>
      <c r="BM36" s="97"/>
      <c r="BN36" s="97"/>
      <c r="BO36" s="97"/>
      <c r="BP36" s="97"/>
      <c r="BQ36" s="97"/>
      <c r="BR36" s="97"/>
      <c r="BS36" s="138"/>
      <c r="BT36" s="13"/>
      <c r="BU36" s="138"/>
      <c r="BV36" s="13"/>
      <c r="BW36" s="125"/>
      <c r="BX36" s="13"/>
      <c r="BY36" s="141"/>
      <c r="BZ36" s="2"/>
      <c r="CA36" s="144"/>
    </row>
    <row r="37" spans="1:79" x14ac:dyDescent="0.25">
      <c r="A37" s="119"/>
      <c r="C37" s="24"/>
      <c r="D37" s="16"/>
      <c r="E37" s="23" t="s">
        <v>5</v>
      </c>
      <c r="F37" s="16"/>
      <c r="G37" s="6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74">
        <v>0</v>
      </c>
      <c r="N37" s="147"/>
      <c r="O37" s="134"/>
      <c r="P37" s="119"/>
      <c r="Q37" s="80"/>
      <c r="R37" s="150"/>
      <c r="S37" s="19"/>
      <c r="T37" s="6">
        <v>0</v>
      </c>
      <c r="U37" s="5">
        <v>0</v>
      </c>
      <c r="V37" s="95">
        <v>60</v>
      </c>
      <c r="W37" s="5">
        <v>0</v>
      </c>
      <c r="X37" s="5">
        <v>0</v>
      </c>
      <c r="Y37" s="5">
        <v>0</v>
      </c>
      <c r="Z37" s="77"/>
      <c r="AA37" s="141"/>
      <c r="AB37" s="119"/>
      <c r="AC37" s="119"/>
      <c r="AD37" s="82"/>
      <c r="AE37" s="125"/>
      <c r="AF37" s="82"/>
      <c r="AG37" s="128"/>
      <c r="AH37" s="19"/>
      <c r="AI37" s="6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77"/>
      <c r="AP37" s="135"/>
      <c r="AQ37" s="122"/>
      <c r="AR37" s="119"/>
      <c r="AS37" s="82"/>
      <c r="AT37" s="125"/>
      <c r="AU37" s="82"/>
      <c r="AV37" s="128"/>
      <c r="AW37" s="19"/>
      <c r="AX37" s="6">
        <v>0</v>
      </c>
      <c r="AY37" s="5">
        <v>0</v>
      </c>
      <c r="AZ37" s="5">
        <v>0</v>
      </c>
      <c r="BA37" s="5">
        <v>0</v>
      </c>
      <c r="BB37" s="5">
        <v>0</v>
      </c>
      <c r="BC37" s="26"/>
      <c r="BD37" s="131"/>
      <c r="BE37" s="134"/>
      <c r="BF37" s="123"/>
      <c r="BG37" s="81"/>
      <c r="BH37" s="125"/>
      <c r="BI37" s="81"/>
      <c r="BJ37" s="128"/>
      <c r="BK37" s="14"/>
      <c r="BL37" s="119"/>
      <c r="BM37" s="97"/>
      <c r="BN37" s="97"/>
      <c r="BO37" s="97"/>
      <c r="BP37" s="97"/>
      <c r="BQ37" s="97"/>
      <c r="BR37" s="97"/>
      <c r="BS37" s="138"/>
      <c r="BT37" s="13"/>
      <c r="BU37" s="138"/>
      <c r="BV37" s="13"/>
      <c r="BW37" s="125"/>
      <c r="BX37" s="13"/>
      <c r="BY37" s="141"/>
      <c r="BZ37" s="2"/>
      <c r="CA37" s="144"/>
    </row>
    <row r="38" spans="1:79" x14ac:dyDescent="0.25">
      <c r="A38" s="119"/>
      <c r="C38" s="24" t="s">
        <v>63</v>
      </c>
      <c r="D38" s="16"/>
      <c r="E38" s="23" t="s">
        <v>6</v>
      </c>
      <c r="F38" s="16"/>
      <c r="G38" s="6" t="str">
        <f>IF(G35&gt;=90,"A+",IF(G35&gt;=85,"A",IF(G35&gt;=80,"A-",IF(G35&gt;=75,"B+",IF(G35&gt;=73,"B",IF(G35&gt;=70,"B-",IF(G35&gt;=66,"C+",IF(G35&gt;=63,"C",IF(G35&gt;=60,"C-",IF(G35&gt;=50,"D","F"))))))))))</f>
        <v>C</v>
      </c>
      <c r="H38" s="5" t="str">
        <f>IF(H35&gt;=90,"A+",IF(H35&gt;=85,"A",IF(H35&gt;=80,"A-",IF(H35&gt;=75,"B+",IF(H35&gt;=73,"B",IF(H35&gt;=70,"B-",IF(H35&gt;=66,"C+",IF(H35&gt;=63,"C",IF(H35&gt;=60,"C-",IF(H35&gt;=50,"D","F"))))))))))</f>
        <v>B-</v>
      </c>
      <c r="I38" s="5" t="str">
        <f t="shared" ref="I38:L38" si="42">IF(I35&gt;=90,"A+",IF(I35&gt;=85,"A",IF(I35&gt;=80,"A-",IF(I35&gt;=75,"B+",IF(I35&gt;=73,"B",IF(I35&gt;=70,"B-",IF(I35&gt;=66,"C+",IF(I35&gt;=63,"C",IF(I35&gt;=60,"C-",IF(I35&gt;=50,"D","F"))))))))))</f>
        <v>B+</v>
      </c>
      <c r="J38" s="5" t="str">
        <f t="shared" si="42"/>
        <v>C-</v>
      </c>
      <c r="K38" s="5" t="str">
        <f t="shared" si="42"/>
        <v>C</v>
      </c>
      <c r="L38" s="5" t="str">
        <f t="shared" si="42"/>
        <v>D</v>
      </c>
      <c r="M38" s="74">
        <f>VLOOKUP($O$5,vtABLE,2,FALSE)</f>
        <v>0</v>
      </c>
      <c r="N38" s="147"/>
      <c r="O38" s="134"/>
      <c r="P38" s="119"/>
      <c r="Q38" s="80"/>
      <c r="R38" s="150"/>
      <c r="S38" s="19"/>
      <c r="T38" s="6" t="str">
        <f>IF(T35&gt;=90,"A+",IF(T35&gt;=85,"A",IF(T35&gt;=80,"A-",IF(T35&gt;=75,"B+",IF(T35&gt;=73,"B",IF(T35&gt;=70,"B-",IF(T35&gt;=66,"C+",IF(T35&gt;=63,"C",IF(T35&gt;=60,"C-",IF(T35&gt;=50,"D","F"))))))))))</f>
        <v>B+</v>
      </c>
      <c r="U38" s="5" t="str">
        <f>IF(U35&gt;=90,"A+",IF(U35&gt;=85,"A",IF(U35&gt;=80,"A-",IF(U35&gt;=75,"B+",IF(U35&gt;=73,"B",IF(U35&gt;=70,"B-",IF(U35&gt;=66,"C+",IF(U35&gt;=63,"C",IF(U35&gt;=60,"C-",IF(U35&gt;=50,"D","F"))))))))))</f>
        <v>A-</v>
      </c>
      <c r="V38" s="5" t="str">
        <f t="shared" ref="V38:Y38" si="43">IF(V35&gt;=90,"A+",IF(V35&gt;=85,"A",IF(V35&gt;=80,"A-",IF(V35&gt;=75,"B+",IF(V35&gt;=73,"B",IF(V35&gt;=70,"B-",IF(V35&gt;=66,"C+",IF(V35&gt;=63,"C",IF(V35&gt;=60,"C-",IF(V35&gt;=50,"D","F"))))))))))</f>
        <v>C-</v>
      </c>
      <c r="W38" s="5" t="str">
        <f t="shared" si="43"/>
        <v>C</v>
      </c>
      <c r="X38" s="5" t="str">
        <f t="shared" si="43"/>
        <v>D</v>
      </c>
      <c r="Y38" s="5" t="str">
        <f t="shared" si="43"/>
        <v>D</v>
      </c>
      <c r="Z38" s="77"/>
      <c r="AA38" s="141"/>
      <c r="AB38" s="119"/>
      <c r="AC38" s="119"/>
      <c r="AD38" s="82"/>
      <c r="AE38" s="125"/>
      <c r="AF38" s="82"/>
      <c r="AG38" s="128"/>
      <c r="AH38" s="19"/>
      <c r="AI38" s="6" t="str">
        <f>IF(AI35&gt;=90,"A+",IF(AI35&gt;=85,"A",IF(AI35&gt;=80,"A-",IF(AI35&gt;=75,"B+",IF(AI35&gt;=73,"B",IF(AI35&gt;=70,"B-",IF(AI35&gt;=66,"C+",IF(AI35&gt;=63,"C",IF(AI35&gt;=60,"C-",IF(AI35&gt;=50,"D","F"))))))))))</f>
        <v>D</v>
      </c>
      <c r="AJ38" s="5" t="str">
        <f>IF(AJ35&gt;=90,"A+",IF(AJ35&gt;=85,"A",IF(AJ35&gt;=80,"A-",IF(AJ35&gt;=75,"B+",IF(AJ35&gt;=73,"B",IF(AJ35&gt;=70,"B-",IF(AJ35&gt;=66,"C+",IF(AJ35&gt;=63,"C",IF(AJ35&gt;=60,"C-",IF(AJ35&gt;=50,"D","F"))))))))))</f>
        <v>C-</v>
      </c>
      <c r="AK38" s="5" t="str">
        <f t="shared" ref="AK38:AN38" si="44">IF(AK35&gt;=90,"A+",IF(AK35&gt;=85,"A",IF(AK35&gt;=80,"A-",IF(AK35&gt;=75,"B+",IF(AK35&gt;=73,"B",IF(AK35&gt;=70,"B-",IF(AK35&gt;=66,"C+",IF(AK35&gt;=63,"C",IF(AK35&gt;=60,"C-",IF(AK35&gt;=50,"D","F"))))))))))</f>
        <v>F</v>
      </c>
      <c r="AL38" s="5" t="str">
        <f t="shared" si="44"/>
        <v>D</v>
      </c>
      <c r="AM38" s="5" t="str">
        <f t="shared" si="44"/>
        <v>D</v>
      </c>
      <c r="AN38" s="5" t="str">
        <f t="shared" si="44"/>
        <v>D</v>
      </c>
      <c r="AO38" s="77"/>
      <c r="AP38" s="135"/>
      <c r="AQ38" s="122"/>
      <c r="AR38" s="119"/>
      <c r="AS38" s="82"/>
      <c r="AT38" s="125"/>
      <c r="AU38" s="82"/>
      <c r="AV38" s="128"/>
      <c r="AW38" s="19"/>
      <c r="AX38" s="6" t="str">
        <f>IF(AX35&gt;=90,"A+",IF(AX35&gt;=85,"A",IF(AX35&gt;=80,"A-",IF(AX35&gt;=75,"B+",IF(AX35&gt;=73,"B",IF(AX35&gt;=70,"B-",IF(AX35&gt;=66,"C+",IF(AX35&gt;=63,"C",IF(AX35&gt;=60,"C-",IF(AX35&gt;=50,"D","F"))))))))))</f>
        <v>F</v>
      </c>
      <c r="AY38" s="5" t="str">
        <f>IF(AY35&gt;=90,"A+",IF(AY35&gt;=85,"A",IF(AY35&gt;=80,"A-",IF(AY35&gt;=75,"B+",IF(AY35&gt;=73,"B",IF(AY35&gt;=70,"B-",IF(AY35&gt;=66,"C+",IF(AY35&gt;=63,"C",IF(AY35&gt;=60,"C-",IF(AY35&gt;=50,"D","F"))))))))))</f>
        <v>F</v>
      </c>
      <c r="AZ38" s="5" t="str">
        <f t="shared" ref="AZ38:BB38" si="45">IF(AZ35&gt;=90,"A+",IF(AZ35&gt;=85,"A",IF(AZ35&gt;=80,"A-",IF(AZ35&gt;=75,"B+",IF(AZ35&gt;=73,"B",IF(AZ35&gt;=70,"B-",IF(AZ35&gt;=66,"C+",IF(AZ35&gt;=63,"C",IF(AZ35&gt;=60,"C-",IF(AZ35&gt;=50,"D","F"))))))))))</f>
        <v>F</v>
      </c>
      <c r="BA38" s="5" t="str">
        <f t="shared" si="45"/>
        <v>F</v>
      </c>
      <c r="BB38" s="5" t="str">
        <f t="shared" si="45"/>
        <v>F</v>
      </c>
      <c r="BC38" s="26"/>
      <c r="BD38" s="131"/>
      <c r="BE38" s="134"/>
      <c r="BF38" s="123"/>
      <c r="BG38" s="81"/>
      <c r="BH38" s="125"/>
      <c r="BI38" s="81"/>
      <c r="BJ38" s="128"/>
      <c r="BK38" s="14"/>
      <c r="BL38" s="119"/>
      <c r="BM38" s="97"/>
      <c r="BN38" s="97"/>
      <c r="BO38" s="97"/>
      <c r="BP38" s="97"/>
      <c r="BQ38" s="97"/>
      <c r="BR38" s="97"/>
      <c r="BS38" s="138"/>
      <c r="BT38" s="13"/>
      <c r="BU38" s="138"/>
      <c r="BV38" s="13"/>
      <c r="BW38" s="125"/>
      <c r="BX38" s="13"/>
      <c r="BY38" s="141"/>
      <c r="BZ38" s="2"/>
      <c r="CA38" s="144"/>
    </row>
    <row r="39" spans="1:79" ht="15.75" thickBot="1" x14ac:dyDescent="0.3">
      <c r="A39" s="120"/>
      <c r="C39" s="25" t="s">
        <v>127</v>
      </c>
      <c r="D39" s="16"/>
      <c r="E39" s="83" t="s">
        <v>7</v>
      </c>
      <c r="F39" s="16"/>
      <c r="G39" s="29" t="str">
        <f>IF(G35&gt;=80,"4.00", IF(G35=79,"3.90",IF(G35=78,"3.80",IF(G35=77,"3.70",IF(G35=76,"3.60",IF(G35=75,"3.50",IF(G35=74,"3.40",IF(G35&gt;=73,"3.30",IF(G35&gt;=72,"3.20",IF(G35=71,"3.10",IF(G35&gt;=70,"3.00",IF(G35&gt;=69,"2.90",IF(G35=68,"2.80",IF(G35=67,"2.70",IF(G35=66,"2.60",IF(G35=65,"2.50",IF(G35=64,"2.40",IF(G35=63,"2.30",IF(G35=62,"2.20",IF(G35=61,"2.10",IF(G35=60,"2.00",IF(G35=59,"1.90",IF(G35=58,"1.80",IF(G35=57,"1.70",IF(G35=56,"1.60",IF(G35=55,"1.50",IF(G35=54,"1.40",IF(G35=53,"1.30",IF(G35=52,"1.20",IF(G35=51,"1.10",IF(G35=50,"1.00","0.00")))))))))))))))))))))))))))))))</f>
        <v>2.40</v>
      </c>
      <c r="H39" s="30" t="str">
        <f t="shared" ref="H39:L39" si="46">IF(H35&gt;=80,"4.00", IF(H35=79,"3.90",IF(H35=78,"3.80",IF(H35=77,"3.70",IF(H35=76,"3.60",IF(H35=75,"3.50",IF(H35=74,"3.40",IF(H35&gt;=73,"3.30",IF(H35&gt;=72,"3.20",IF(H35=71,"3.10",IF(H35&gt;=70,"3.00",IF(H35&gt;=69,"2.90",IF(H35=68,"2.80",IF(H35=67,"2.70",IF(H35=66,"2.60",IF(H35=65,"2.50",IF(H35=64,"2.40",IF(H35=63,"2.30",IF(H35=62,"2.20",IF(H35=61,"2.10",IF(H35=60,"2.00",IF(H35=59,"1.90",IF(H35=58,"1.80",IF(H35=57,"1.70",IF(H35=56,"1.60",IF(H35=55,"1.50",IF(H35=54,"1.40",IF(H35=53,"1.30",IF(H35=52,"1.20",IF(H35=51,"1.10",IF(H35=50,"1.00","0.00")))))))))))))))))))))))))))))))</f>
        <v>3.00</v>
      </c>
      <c r="I39" s="30" t="str">
        <f t="shared" si="46"/>
        <v>3.70</v>
      </c>
      <c r="J39" s="30" t="str">
        <f t="shared" si="46"/>
        <v>2.10</v>
      </c>
      <c r="K39" s="30" t="str">
        <f t="shared" si="46"/>
        <v>2.50</v>
      </c>
      <c r="L39" s="30" t="str">
        <f t="shared" si="46"/>
        <v>1.00</v>
      </c>
      <c r="M39" s="75"/>
      <c r="N39" s="148"/>
      <c r="O39" s="134"/>
      <c r="P39" s="120"/>
      <c r="Q39" s="80"/>
      <c r="R39" s="151"/>
      <c r="S39" s="19"/>
      <c r="T39" s="29" t="str">
        <f>IF(T35&gt;=80,"4.00", IF(T35=79,"3.90",IF(T35=78,"3.80",IF(T35=77,"3.70",IF(T35=76,"3.60",IF(T35=75,"3.50",IF(T35=74,"3.40",IF(T35&gt;=73,"3.30",IF(T35&gt;=72,"3.20",IF(T35=71,"3.10",IF(T35&gt;=70,"3.00",IF(T35&gt;=69,"2.90",IF(T35=68,"2.80",IF(T35=67,"2.70",IF(T35=66,"2.60",IF(T35=65,"2.50",IF(T35=64,"2.40",IF(T35=63,"2.30",IF(T35=62,"2.20",IF(T35=61,"2.10",IF(T35=60,"2.00",IF(T35=59,"1.90",IF(T35=58,"1.80",IF(T35=57,"1.70",IF(T35=56,"1.60",IF(T35=55,"1.50",IF(T35=54,"1.40",IF(T35=53,"1.30",IF(T35=52,"1.20",IF(T35=51,"1.10",IF(T35=50,"1.00","0.00")))))))))))))))))))))))))))))))</f>
        <v>3.50</v>
      </c>
      <c r="U39" s="30" t="str">
        <f t="shared" ref="U39:Y39" si="47">IF(U35&gt;=80,"4.00", IF(U35=79,"3.90",IF(U35=78,"3.80",IF(U35=77,"3.70",IF(U35=76,"3.60",IF(U35=75,"3.50",IF(U35=74,"3.40",IF(U35&gt;=73,"3.30",IF(U35&gt;=72,"3.20",IF(U35=71,"3.10",IF(U35&gt;=70,"3.00",IF(U35&gt;=69,"2.90",IF(U35=68,"2.80",IF(U35=67,"2.70",IF(U35=66,"2.60",IF(U35=65,"2.50",IF(U35=64,"2.40",IF(U35=63,"2.30",IF(U35=62,"2.20",IF(U35=61,"2.10",IF(U35=60,"2.00",IF(U35=59,"1.90",IF(U35=58,"1.80",IF(U35=57,"1.70",IF(U35=56,"1.60",IF(U35=55,"1.50",IF(U35=54,"1.40",IF(U35=53,"1.30",IF(U35=52,"1.20",IF(U35=51,"1.10",IF(U35=50,"1.00","0.00")))))))))))))))))))))))))))))))</f>
        <v>4.00</v>
      </c>
      <c r="V39" s="30" t="str">
        <f t="shared" si="47"/>
        <v>2.00</v>
      </c>
      <c r="W39" s="30" t="str">
        <f t="shared" si="47"/>
        <v>2.50</v>
      </c>
      <c r="X39" s="30" t="str">
        <f t="shared" si="47"/>
        <v>1.00</v>
      </c>
      <c r="Y39" s="30" t="str">
        <f t="shared" si="47"/>
        <v>1.00</v>
      </c>
      <c r="Z39" s="75"/>
      <c r="AA39" s="142"/>
      <c r="AB39" s="120"/>
      <c r="AC39" s="120"/>
      <c r="AD39" s="83"/>
      <c r="AE39" s="126"/>
      <c r="AF39" s="83"/>
      <c r="AG39" s="129"/>
      <c r="AH39" s="19"/>
      <c r="AI39" s="29" t="str">
        <f>IF(AI35&gt;=80,"4.00", IF(AI35=79,"3.90",IF(AI35=78,"3.80",IF(AI35=77,"3.70",IF(AI35=76,"3.60",IF(AI35=75,"3.50",IF(AI35=74,"3.40",IF(AI35&gt;=73,"3.30",IF(AI35&gt;=72,"3.20",IF(AI35=71,"3.10",IF(AI35&gt;=70,"3.00",IF(AI35&gt;=69,"2.90",IF(AI35=68,"2.80",IF(AI35=67,"2.70",IF(AI35=66,"2.60",IF(AI35=65,"2.50",IF(AI35=64,"2.40",IF(AI35=63,"2.30",IF(AI35=62,"2.20",IF(AI35=61,"2.10",IF(AI35=60,"2.00",IF(AI35=59,"1.90",IF(AI35=58,"1.80",IF(AI35=57,"1.70",IF(AI35=56,"1.60",IF(AI35=55,"1.50",IF(AI35=54,"1.40",IF(AI35=53,"1.30",IF(AI35=52,"1.20",IF(AI35=51,"1.10",IF(AI35=50,"1.00","0.00")))))))))))))))))))))))))))))))</f>
        <v>1.30</v>
      </c>
      <c r="AJ39" s="30" t="str">
        <f t="shared" ref="AJ39:AN39" si="48">IF(AJ35&gt;=80,"4.00", IF(AJ35=79,"3.90",IF(AJ35=78,"3.80",IF(AJ35=77,"3.70",IF(AJ35=76,"3.60",IF(AJ35=75,"3.50",IF(AJ35=74,"3.40",IF(AJ35&gt;=73,"3.30",IF(AJ35&gt;=72,"3.20",IF(AJ35=71,"3.10",IF(AJ35&gt;=70,"3.00",IF(AJ35&gt;=69,"2.90",IF(AJ35=68,"2.80",IF(AJ35=67,"2.70",IF(AJ35=66,"2.60",IF(AJ35=65,"2.50",IF(AJ35=64,"2.40",IF(AJ35=63,"2.30",IF(AJ35=62,"2.20",IF(AJ35=61,"2.10",IF(AJ35=60,"2.00",IF(AJ35=59,"1.90",IF(AJ35=58,"1.80",IF(AJ35=57,"1.70",IF(AJ35=56,"1.60",IF(AJ35=55,"1.50",IF(AJ35=54,"1.40",IF(AJ35=53,"1.30",IF(AJ35=52,"1.20",IF(AJ35=51,"1.10",IF(AJ35=50,"1.00","0.00")))))))))))))))))))))))))))))))</f>
        <v>2.20</v>
      </c>
      <c r="AK39" s="30" t="str">
        <f t="shared" si="48"/>
        <v>0.00</v>
      </c>
      <c r="AL39" s="30" t="str">
        <f t="shared" si="48"/>
        <v>1.00</v>
      </c>
      <c r="AM39" s="30" t="str">
        <f t="shared" si="48"/>
        <v>1.00</v>
      </c>
      <c r="AN39" s="30" t="str">
        <f t="shared" si="48"/>
        <v>1.50</v>
      </c>
      <c r="AO39" s="75"/>
      <c r="AP39" s="136"/>
      <c r="AQ39" s="122"/>
      <c r="AR39" s="120"/>
      <c r="AS39" s="83"/>
      <c r="AT39" s="126"/>
      <c r="AU39" s="83"/>
      <c r="AV39" s="129"/>
      <c r="AW39" s="19"/>
      <c r="AX39" s="29" t="str">
        <f>IF(AX35&gt;=80,"4.00", IF(AX35=79,"3.90",IF(AX35=78,"3.80",IF(AX35=77,"3.70",IF(AX35=76,"3.60",IF(AX35=75,"3.50",IF(AX35=74,"3.40",IF(AX35&gt;=73,"3.30",IF(AX35&gt;=72,"3.20",IF(AX35=71,"3.10",IF(AX35&gt;=70,"3.00",IF(AX35&gt;=69,"2.90",IF(AX35=68,"2.80",IF(AX35=67,"2.70",IF(AX35=66,"2.60",IF(AX35=65,"2.50",IF(AX35=64,"2.40",IF(AX35=63,"2.30",IF(AX35=62,"2.20",IF(AX35=61,"2.10",IF(AX35=60,"2.00",IF(AX35=59,"1.90",IF(AX35=58,"1.80",IF(AX35=57,"1.70",IF(AX35=56,"1.60",IF(AX35=55,"1.50",IF(AX35=54,"1.40",IF(AX35=53,"1.30",IF(AX35=52,"1.20",IF(AX35=51,"1.10",IF(AX35=50,"1.00","0.00")))))))))))))))))))))))))))))))</f>
        <v>0.00</v>
      </c>
      <c r="AY39" s="30" t="str">
        <f t="shared" ref="AY39:BB39" si="49">IF(AY35&gt;=80,"4.00", IF(AY35=79,"3.90",IF(AY35=78,"3.80",IF(AY35=77,"3.70",IF(AY35=76,"3.60",IF(AY35=75,"3.50",IF(AY35=74,"3.40",IF(AY35&gt;=73,"3.30",IF(AY35&gt;=72,"3.20",IF(AY35=71,"3.10",IF(AY35&gt;=70,"3.00",IF(AY35&gt;=69,"2.90",IF(AY35=68,"2.80",IF(AY35=67,"2.70",IF(AY35=66,"2.60",IF(AY35=65,"2.50",IF(AY35=64,"2.40",IF(AY35=63,"2.30",IF(AY35=62,"2.20",IF(AY35=61,"2.10",IF(AY35=60,"2.00",IF(AY35=59,"1.90",IF(AY35=58,"1.80",IF(AY35=57,"1.70",IF(AY35=56,"1.60",IF(AY35=55,"1.50",IF(AY35=54,"1.40",IF(AY35=53,"1.30",IF(AY35=52,"1.20",IF(AY35=51,"1.10",IF(AY35=50,"1.00","0.00")))))))))))))))))))))))))))))))</f>
        <v>0.00</v>
      </c>
      <c r="AZ39" s="30" t="str">
        <f t="shared" si="49"/>
        <v>0.00</v>
      </c>
      <c r="BA39" s="30" t="str">
        <f t="shared" si="49"/>
        <v>0.00</v>
      </c>
      <c r="BB39" s="30" t="str">
        <f t="shared" si="49"/>
        <v>0.00</v>
      </c>
      <c r="BC39" s="31"/>
      <c r="BD39" s="132"/>
      <c r="BE39" s="134"/>
      <c r="BF39" s="153"/>
      <c r="BG39" s="86"/>
      <c r="BH39" s="126"/>
      <c r="BI39" s="86"/>
      <c r="BJ39" s="129"/>
      <c r="BK39" s="14"/>
      <c r="BL39" s="120"/>
      <c r="BM39" s="98"/>
      <c r="BN39" s="98"/>
      <c r="BO39" s="98"/>
      <c r="BP39" s="98"/>
      <c r="BQ39" s="98"/>
      <c r="BR39" s="98"/>
      <c r="BS39" s="139"/>
      <c r="BT39" s="13"/>
      <c r="BU39" s="139"/>
      <c r="BV39" s="13"/>
      <c r="BW39" s="126"/>
      <c r="BX39" s="13"/>
      <c r="BY39" s="142"/>
      <c r="BZ39" s="2"/>
      <c r="CA39" s="145"/>
    </row>
    <row r="40" spans="1:79" ht="15" customHeight="1" x14ac:dyDescent="0.25">
      <c r="A40" s="154">
        <v>5</v>
      </c>
      <c r="C40" s="15" t="s">
        <v>33</v>
      </c>
      <c r="D40" s="16"/>
      <c r="E40" s="17" t="s">
        <v>4</v>
      </c>
      <c r="F40" s="16"/>
      <c r="G40" s="3">
        <v>3</v>
      </c>
      <c r="H40" s="4">
        <v>2</v>
      </c>
      <c r="I40" s="4">
        <v>3</v>
      </c>
      <c r="J40" s="4">
        <v>3</v>
      </c>
      <c r="K40" s="4">
        <v>3</v>
      </c>
      <c r="L40" s="4">
        <v>3</v>
      </c>
      <c r="M40" s="73">
        <f>SUM(G40:L40)</f>
        <v>17</v>
      </c>
      <c r="N40" s="146">
        <f>M41/600*100</f>
        <v>0</v>
      </c>
      <c r="O40" s="134">
        <f>(G46*G40)+(H46*H40)+(I46*I40)+(J46*J40)+(L46*L40)+(K46*K40)</f>
        <v>0</v>
      </c>
      <c r="P40" s="118">
        <f>O40/M40</f>
        <v>0</v>
      </c>
      <c r="Q40" s="18"/>
      <c r="R40" s="149" t="str">
        <f>IF(P40&lt;1, " Drop Out Due to Low GPA ", "")</f>
        <v xml:space="preserve"> Drop Out Due to Low GPA </v>
      </c>
      <c r="S40" s="19"/>
      <c r="T40" s="109" t="s">
        <v>137</v>
      </c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1"/>
      <c r="AH40" s="19"/>
      <c r="AI40" s="109" t="s">
        <v>137</v>
      </c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1"/>
      <c r="AW40" s="19"/>
      <c r="AX40" s="109" t="s">
        <v>137</v>
      </c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1"/>
      <c r="BL40" s="118" t="e">
        <f>#REF!/#REF!</f>
        <v>#REF!</v>
      </c>
      <c r="BM40" s="96"/>
      <c r="BN40" s="96"/>
      <c r="BO40" s="96"/>
      <c r="BP40" s="96"/>
      <c r="BQ40" s="96"/>
      <c r="BR40" s="96"/>
      <c r="BS40" s="137">
        <f>BC41+AO41+Z41+M41</f>
        <v>0</v>
      </c>
      <c r="BT40" s="20"/>
      <c r="BU40" s="137">
        <f>BS40/2100*100</f>
        <v>0</v>
      </c>
      <c r="BV40" s="20"/>
      <c r="BW40" s="124">
        <f>(BE40+AQ40+AB40+O40)/(M40+Z40+AO40+BC40)</f>
        <v>0</v>
      </c>
      <c r="BX40" s="21"/>
      <c r="BY40" s="140" t="str">
        <f>IF(BU40&gt;=85,"A",IF(BU40&gt;=80,"A-",IF(BU40&gt;=75,"B+",IF(BU40&gt;=70,"B",IF(BU40&gt;=65,"B-",IF(BU40&gt;=61,"C+",IF(BU40&gt;=58,"C",IF(BU40&gt;=55,"C-",IF(BU40&gt;=50,"D","F")))))))))</f>
        <v>F</v>
      </c>
      <c r="BZ40" s="2"/>
      <c r="CA40" s="143"/>
    </row>
    <row r="41" spans="1:79" x14ac:dyDescent="0.25">
      <c r="A41" s="119"/>
      <c r="C41" s="22"/>
      <c r="D41" s="16"/>
      <c r="E41" s="23" t="s">
        <v>8</v>
      </c>
      <c r="F41" s="16"/>
      <c r="G41" s="106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74">
        <f>L41+K41+J41+I41+H41+G41</f>
        <v>0</v>
      </c>
      <c r="N41" s="147"/>
      <c r="O41" s="134"/>
      <c r="P41" s="119"/>
      <c r="Q41" s="80"/>
      <c r="R41" s="150"/>
      <c r="S41" s="19"/>
      <c r="T41" s="112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4"/>
      <c r="AH41" s="19"/>
      <c r="AI41" s="112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4"/>
      <c r="AW41" s="19"/>
      <c r="AX41" s="112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4"/>
      <c r="BL41" s="119"/>
      <c r="BM41" s="97"/>
      <c r="BN41" s="97"/>
      <c r="BO41" s="97"/>
      <c r="BP41" s="97"/>
      <c r="BQ41" s="97"/>
      <c r="BR41" s="97"/>
      <c r="BS41" s="138"/>
      <c r="BT41" s="13"/>
      <c r="BU41" s="138"/>
      <c r="BV41" s="13"/>
      <c r="BW41" s="125"/>
      <c r="BX41" s="13"/>
      <c r="BY41" s="141"/>
      <c r="BZ41" s="2"/>
      <c r="CA41" s="144"/>
    </row>
    <row r="42" spans="1:79" x14ac:dyDescent="0.25">
      <c r="A42" s="119"/>
      <c r="C42" s="22"/>
      <c r="D42" s="16"/>
      <c r="E42" s="23"/>
      <c r="F42" s="16"/>
      <c r="G42" s="6">
        <f>G41</f>
        <v>0</v>
      </c>
      <c r="H42" s="5">
        <f>H41*2</f>
        <v>0</v>
      </c>
      <c r="I42" s="5">
        <f t="shared" ref="I42" si="50">I41</f>
        <v>0</v>
      </c>
      <c r="J42" s="5">
        <f>J41</f>
        <v>0</v>
      </c>
      <c r="K42" s="5">
        <f>K41</f>
        <v>0</v>
      </c>
      <c r="L42" s="5">
        <f>L41</f>
        <v>0</v>
      </c>
      <c r="M42" s="74"/>
      <c r="N42" s="147"/>
      <c r="O42" s="134"/>
      <c r="P42" s="119"/>
      <c r="Q42" s="80"/>
      <c r="R42" s="150"/>
      <c r="S42" s="19"/>
      <c r="T42" s="112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4"/>
      <c r="AH42" s="19"/>
      <c r="AI42" s="112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4"/>
      <c r="AW42" s="19"/>
      <c r="AX42" s="112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4"/>
      <c r="BL42" s="119"/>
      <c r="BM42" s="97"/>
      <c r="BN42" s="97"/>
      <c r="BO42" s="97"/>
      <c r="BP42" s="97"/>
      <c r="BQ42" s="97"/>
      <c r="BR42" s="97"/>
      <c r="BS42" s="138"/>
      <c r="BT42" s="13"/>
      <c r="BU42" s="138"/>
      <c r="BV42" s="13"/>
      <c r="BW42" s="125"/>
      <c r="BX42" s="13"/>
      <c r="BY42" s="141"/>
      <c r="BZ42" s="2"/>
      <c r="CA42" s="144"/>
    </row>
    <row r="43" spans="1:79" x14ac:dyDescent="0.25">
      <c r="A43" s="119"/>
      <c r="C43" s="22"/>
      <c r="D43" s="16"/>
      <c r="E43" s="23"/>
      <c r="F43" s="16"/>
      <c r="G43" s="6"/>
      <c r="H43" s="5" t="s">
        <v>20</v>
      </c>
      <c r="I43" s="5"/>
      <c r="J43" s="5"/>
      <c r="K43" s="5"/>
      <c r="L43" s="5"/>
      <c r="M43" s="74"/>
      <c r="N43" s="147"/>
      <c r="O43" s="134"/>
      <c r="P43" s="119"/>
      <c r="Q43" s="80"/>
      <c r="R43" s="150"/>
      <c r="S43" s="19"/>
      <c r="T43" s="112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4"/>
      <c r="AH43" s="19"/>
      <c r="AI43" s="112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4"/>
      <c r="AW43" s="19"/>
      <c r="AX43" s="112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4"/>
      <c r="BL43" s="119"/>
      <c r="BM43" s="97"/>
      <c r="BN43" s="97"/>
      <c r="BO43" s="97"/>
      <c r="BP43" s="97"/>
      <c r="BQ43" s="97"/>
      <c r="BR43" s="97"/>
      <c r="BS43" s="138"/>
      <c r="BT43" s="13"/>
      <c r="BU43" s="138"/>
      <c r="BV43" s="13"/>
      <c r="BW43" s="125"/>
      <c r="BX43" s="13"/>
      <c r="BY43" s="141"/>
      <c r="BZ43" s="2"/>
      <c r="CA43" s="144"/>
    </row>
    <row r="44" spans="1:79" x14ac:dyDescent="0.25">
      <c r="A44" s="119"/>
      <c r="C44" s="24"/>
      <c r="D44" s="16"/>
      <c r="E44" s="23" t="s">
        <v>5</v>
      </c>
      <c r="F44" s="16"/>
      <c r="G44" s="6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74">
        <v>0</v>
      </c>
      <c r="N44" s="147"/>
      <c r="O44" s="134"/>
      <c r="P44" s="119"/>
      <c r="Q44" s="80"/>
      <c r="R44" s="150"/>
      <c r="S44" s="19"/>
      <c r="T44" s="112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4"/>
      <c r="AH44" s="19"/>
      <c r="AI44" s="112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4"/>
      <c r="AW44" s="19"/>
      <c r="AX44" s="112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4"/>
      <c r="BL44" s="119"/>
      <c r="BM44" s="97"/>
      <c r="BN44" s="97"/>
      <c r="BO44" s="97"/>
      <c r="BP44" s="97"/>
      <c r="BQ44" s="97"/>
      <c r="BR44" s="97"/>
      <c r="BS44" s="138"/>
      <c r="BT44" s="13"/>
      <c r="BU44" s="138"/>
      <c r="BV44" s="13"/>
      <c r="BW44" s="125"/>
      <c r="BX44" s="13"/>
      <c r="BY44" s="141"/>
      <c r="BZ44" s="2"/>
      <c r="CA44" s="144"/>
    </row>
    <row r="45" spans="1:79" x14ac:dyDescent="0.25">
      <c r="A45" s="119"/>
      <c r="C45" s="24" t="s">
        <v>64</v>
      </c>
      <c r="D45" s="16"/>
      <c r="E45" s="23" t="s">
        <v>6</v>
      </c>
      <c r="F45" s="16"/>
      <c r="G45" s="6" t="str">
        <f>IF(G42&gt;=90,"A+",IF(G42&gt;=85,"A",IF(G42&gt;=80,"A-",IF(G42&gt;=75,"B+",IF(G42&gt;=73,"B",IF(G42&gt;=70,"B-",IF(G42&gt;=66,"C+",IF(G42&gt;=63,"C",IF(G42&gt;=60,"C-",IF(G42&gt;=50,"D","F"))))))))))</f>
        <v>F</v>
      </c>
      <c r="H45" s="5" t="str">
        <f>IF(H42&gt;=90,"A+",IF(H42&gt;=85,"A",IF(H42&gt;=80,"A-",IF(H42&gt;=75,"B+",IF(H42&gt;=73,"B",IF(H42&gt;=70,"B-",IF(H42&gt;=66,"C+",IF(H42&gt;=63,"C",IF(H42&gt;=60,"C-",IF(H42&gt;=50,"D","F"))))))))))</f>
        <v>F</v>
      </c>
      <c r="I45" s="5" t="str">
        <f t="shared" ref="I45:L45" si="51">IF(I42&gt;=90,"A+",IF(I42&gt;=85,"A",IF(I42&gt;=80,"A-",IF(I42&gt;=75,"B+",IF(I42&gt;=73,"B",IF(I42&gt;=70,"B-",IF(I42&gt;=66,"C+",IF(I42&gt;=63,"C",IF(I42&gt;=60,"C-",IF(I42&gt;=50,"D","F"))))))))))</f>
        <v>F</v>
      </c>
      <c r="J45" s="5" t="str">
        <f t="shared" si="51"/>
        <v>F</v>
      </c>
      <c r="K45" s="5" t="str">
        <f t="shared" si="51"/>
        <v>F</v>
      </c>
      <c r="L45" s="5" t="str">
        <f t="shared" si="51"/>
        <v>F</v>
      </c>
      <c r="M45" s="74">
        <f>VLOOKUP($O$5,vtABLE,2,FALSE)</f>
        <v>0</v>
      </c>
      <c r="N45" s="147"/>
      <c r="O45" s="134"/>
      <c r="P45" s="119"/>
      <c r="Q45" s="80"/>
      <c r="R45" s="150"/>
      <c r="S45" s="19"/>
      <c r="T45" s="112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4"/>
      <c r="AH45" s="19"/>
      <c r="AI45" s="112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4"/>
      <c r="AW45" s="19"/>
      <c r="AX45" s="112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4"/>
      <c r="BL45" s="119"/>
      <c r="BM45" s="97"/>
      <c r="BN45" s="97"/>
      <c r="BO45" s="97"/>
      <c r="BP45" s="97"/>
      <c r="BQ45" s="97"/>
      <c r="BR45" s="97"/>
      <c r="BS45" s="138"/>
      <c r="BT45" s="13"/>
      <c r="BU45" s="138"/>
      <c r="BV45" s="13"/>
      <c r="BW45" s="125"/>
      <c r="BX45" s="13"/>
      <c r="BY45" s="141"/>
      <c r="BZ45" s="2"/>
      <c r="CA45" s="144"/>
    </row>
    <row r="46" spans="1:79" ht="15.75" thickBot="1" x14ac:dyDescent="0.3">
      <c r="A46" s="120"/>
      <c r="C46" s="25" t="s">
        <v>25</v>
      </c>
      <c r="D46" s="16"/>
      <c r="E46" s="83" t="s">
        <v>7</v>
      </c>
      <c r="F46" s="16"/>
      <c r="G46" s="29" t="str">
        <f>IF(G42&gt;=80,"4.00", IF(G42=79,"3.90",IF(G42=78,"3.80",IF(G42=77,"3.70",IF(G42=76,"3.60",IF(G42=75,"3.50",IF(G42=74,"3.40",IF(G42&gt;=73,"3.30",IF(G42&gt;=72,"3.20",IF(G42=71,"3.10",IF(G42&gt;=70,"3.00",IF(G42&gt;=69,"2.90",IF(G42=68,"2.80",IF(G42=67,"2.70",IF(G42=66,"2.60",IF(G42=65,"2.50",IF(G42=64,"2.40",IF(G42=63,"2.30",IF(G42=62,"2.20",IF(G42=61,"2.10",IF(G42=60,"2.00",IF(G42=59,"1.90",IF(G42=58,"1.80",IF(G42=57,"1.70",IF(G42=56,"1.60",IF(G42=55,"1.50",IF(G42=54,"1.40",IF(G42=53,"1.30",IF(G42=52,"1.20",IF(G42=51,"1.10",IF(G42=50,"1.00","0.00")))))))))))))))))))))))))))))))</f>
        <v>0.00</v>
      </c>
      <c r="H46" s="30" t="str">
        <f t="shared" ref="H46:L46" si="52">IF(H42&gt;=80,"4.00", IF(H42=79,"3.90",IF(H42=78,"3.80",IF(H42=77,"3.70",IF(H42=76,"3.60",IF(H42=75,"3.50",IF(H42=74,"3.40",IF(H42&gt;=73,"3.30",IF(H42&gt;=72,"3.20",IF(H42=71,"3.10",IF(H42&gt;=70,"3.00",IF(H42&gt;=69,"2.90",IF(H42=68,"2.80",IF(H42=67,"2.70",IF(H42=66,"2.60",IF(H42=65,"2.50",IF(H42=64,"2.40",IF(H42=63,"2.30",IF(H42=62,"2.20",IF(H42=61,"2.10",IF(H42=60,"2.00",IF(H42=59,"1.90",IF(H42=58,"1.80",IF(H42=57,"1.70",IF(H42=56,"1.60",IF(H42=55,"1.50",IF(H42=54,"1.40",IF(H42=53,"1.30",IF(H42=52,"1.20",IF(H42=51,"1.10",IF(H42=50,"1.00","0.00")))))))))))))))))))))))))))))))</f>
        <v>0.00</v>
      </c>
      <c r="I46" s="30" t="str">
        <f t="shared" si="52"/>
        <v>0.00</v>
      </c>
      <c r="J46" s="30" t="str">
        <f t="shared" si="52"/>
        <v>0.00</v>
      </c>
      <c r="K46" s="30" t="str">
        <f t="shared" si="52"/>
        <v>0.00</v>
      </c>
      <c r="L46" s="30" t="str">
        <f t="shared" si="52"/>
        <v>0.00</v>
      </c>
      <c r="M46" s="75"/>
      <c r="N46" s="148"/>
      <c r="O46" s="134"/>
      <c r="P46" s="120"/>
      <c r="Q46" s="80"/>
      <c r="R46" s="151"/>
      <c r="S46" s="19"/>
      <c r="T46" s="115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7"/>
      <c r="AH46" s="19"/>
      <c r="AI46" s="115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7"/>
      <c r="AW46" s="19"/>
      <c r="AX46" s="115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7"/>
      <c r="BL46" s="120"/>
      <c r="BM46" s="98"/>
      <c r="BN46" s="98"/>
      <c r="BO46" s="98"/>
      <c r="BP46" s="98"/>
      <c r="BQ46" s="98"/>
      <c r="BR46" s="98"/>
      <c r="BS46" s="139"/>
      <c r="BT46" s="13"/>
      <c r="BU46" s="139"/>
      <c r="BV46" s="13"/>
      <c r="BW46" s="126"/>
      <c r="BX46" s="13"/>
      <c r="BY46" s="142"/>
      <c r="BZ46" s="2"/>
      <c r="CA46" s="145"/>
    </row>
    <row r="47" spans="1:79" ht="15" customHeight="1" x14ac:dyDescent="0.25">
      <c r="A47" s="154">
        <v>6</v>
      </c>
      <c r="C47" s="15" t="s">
        <v>34</v>
      </c>
      <c r="D47" s="16"/>
      <c r="E47" s="17" t="s">
        <v>4</v>
      </c>
      <c r="F47" s="16"/>
      <c r="G47" s="3">
        <v>3</v>
      </c>
      <c r="H47" s="4">
        <v>2</v>
      </c>
      <c r="I47" s="4">
        <v>3</v>
      </c>
      <c r="J47" s="4">
        <v>3</v>
      </c>
      <c r="K47" s="4">
        <v>3</v>
      </c>
      <c r="L47" s="4">
        <v>3</v>
      </c>
      <c r="M47" s="73">
        <f>SUM(G47:L47)</f>
        <v>17</v>
      </c>
      <c r="N47" s="146">
        <f>M48/600*100</f>
        <v>63</v>
      </c>
      <c r="O47" s="134">
        <f>(G53*G47)+(H53*H47)+(I53*I47)+(J53*J47)+(L53*L47)+(K53*K47)</f>
        <v>48.8</v>
      </c>
      <c r="P47" s="118">
        <f>O47/M47</f>
        <v>2.8705882352941177</v>
      </c>
      <c r="Q47" s="18"/>
      <c r="R47" s="149" t="str">
        <f>IF(P47&lt;1, " Drop Out Due to Low GPA ", "")</f>
        <v/>
      </c>
      <c r="S47" s="19"/>
      <c r="T47" s="3">
        <v>3</v>
      </c>
      <c r="U47" s="4">
        <v>2</v>
      </c>
      <c r="V47" s="4">
        <v>3</v>
      </c>
      <c r="W47" s="4">
        <v>3</v>
      </c>
      <c r="X47" s="4">
        <v>3</v>
      </c>
      <c r="Y47" s="4">
        <v>3</v>
      </c>
      <c r="Z47" s="73">
        <f>SUM(T47:Y47)</f>
        <v>17</v>
      </c>
      <c r="AA47" s="140">
        <f>Z48/550*100</f>
        <v>62.727272727272734</v>
      </c>
      <c r="AB47" s="133">
        <f>(T53*T47)+(U53*U47)+(V53*V47)+(W53*W47)+(X53*X47)+(Y47*Y53)</f>
        <v>39.299999999999997</v>
      </c>
      <c r="AC47" s="118">
        <f>AB47/Z47</f>
        <v>2.3117647058823527</v>
      </c>
      <c r="AD47" s="84"/>
      <c r="AE47" s="124">
        <f>(O47+AB47)/(M47+Z47)</f>
        <v>2.591176470588235</v>
      </c>
      <c r="AF47" s="81"/>
      <c r="AG47" s="127" t="str">
        <f>IF(AE47&lt;1.5, " Drop Out Due to Low CGPA ", "")</f>
        <v/>
      </c>
      <c r="AH47" s="19"/>
      <c r="AI47" s="3">
        <v>3</v>
      </c>
      <c r="AJ47" s="4">
        <v>3</v>
      </c>
      <c r="AK47" s="4">
        <v>3</v>
      </c>
      <c r="AL47" s="4">
        <v>3</v>
      </c>
      <c r="AM47" s="4">
        <v>3</v>
      </c>
      <c r="AN47" s="4">
        <v>3</v>
      </c>
      <c r="AO47" s="73">
        <f>SUM(AI47:AN47)</f>
        <v>18</v>
      </c>
      <c r="AP47" s="135">
        <f>AO48/550*100</f>
        <v>72.36363636363636</v>
      </c>
      <c r="AQ47" s="121">
        <f>(AI53*AI47)+(AJ53*AJ47)+(AK53*AK47)+(AL47*AL53)+(AM53*AM47)+(AN53*AN47)</f>
        <v>47.400000000000006</v>
      </c>
      <c r="AR47" s="123">
        <f>AQ47/AO47</f>
        <v>2.6333333333333337</v>
      </c>
      <c r="AS47" s="81"/>
      <c r="AT47" s="124">
        <f>(O47+AB47+AQ47)/(M47+Z47+AO47)</f>
        <v>2.6057692307692308</v>
      </c>
      <c r="AU47" s="81"/>
      <c r="AV47" s="127" t="str">
        <f>IF(AT47&lt;1.75, " Drop Out Due to Low CGPA ", "")</f>
        <v/>
      </c>
      <c r="AW47" s="19"/>
      <c r="AX47" s="3">
        <v>3</v>
      </c>
      <c r="AY47" s="4">
        <v>3</v>
      </c>
      <c r="AZ47" s="4">
        <v>3</v>
      </c>
      <c r="BA47" s="4">
        <v>3</v>
      </c>
      <c r="BB47" s="4">
        <v>2</v>
      </c>
      <c r="BC47" s="85">
        <f>SUM(AX47:BB47)</f>
        <v>14</v>
      </c>
      <c r="BD47" s="130">
        <f>BC48/400*100</f>
        <v>72.75</v>
      </c>
      <c r="BE47" s="133">
        <f>(AX53*AX47)+(AY53*AY47)+(AZ53*AZ47)+(BA53*BA47)+(BB53*BB47)</f>
        <v>35.300000000000004</v>
      </c>
      <c r="BF47" s="118">
        <f>BE47/BC47</f>
        <v>2.5214285714285718</v>
      </c>
      <c r="BG47" s="84"/>
      <c r="BH47" s="124">
        <f>(O47+AB47+AQ47+BE47)/(M47+Z47+AO47+BC47)</f>
        <v>2.5878787878787879</v>
      </c>
      <c r="BI47" s="84"/>
      <c r="BJ47" s="127" t="str">
        <f>IF(BH47&lt;2.5, " Drop Out Due to Low CGPA ", "")</f>
        <v/>
      </c>
      <c r="BK47" s="14"/>
      <c r="BL47" s="118" t="e">
        <f>#REF!/#REF!</f>
        <v>#REF!</v>
      </c>
      <c r="BM47" s="96"/>
      <c r="BN47" s="96"/>
      <c r="BO47" s="96"/>
      <c r="BP47" s="96"/>
      <c r="BQ47" s="96"/>
      <c r="BR47" s="96"/>
      <c r="BS47" s="137">
        <f>BC48+AO48+Z48+M48</f>
        <v>1412</v>
      </c>
      <c r="BT47" s="20"/>
      <c r="BU47" s="137">
        <f>BS47/2100*100</f>
        <v>67.238095238095241</v>
      </c>
      <c r="BV47" s="20"/>
      <c r="BW47" s="124">
        <f>(BE47+AQ47+AB47+O47)/(M47+Z47+AO47+BC47)</f>
        <v>2.5878787878787879</v>
      </c>
      <c r="BX47" s="21"/>
      <c r="BY47" s="140" t="str">
        <f>IF(BU47&gt;=85,"A",IF(BU47&gt;=80,"A-",IF(BU47&gt;=75,"B+",IF(BU47&gt;=70,"B",IF(BU47&gt;=65,"B-",IF(BU47&gt;=61,"C+",IF(BU47&gt;=58,"C",IF(BU47&gt;=55,"C-",IF(BU47&gt;=50,"D","F")))))))))</f>
        <v>B-</v>
      </c>
      <c r="BZ47" s="2"/>
      <c r="CA47" s="143"/>
    </row>
    <row r="48" spans="1:79" x14ac:dyDescent="0.25">
      <c r="A48" s="119"/>
      <c r="C48" s="22" t="s">
        <v>102</v>
      </c>
      <c r="D48" s="16"/>
      <c r="E48" s="23" t="s">
        <v>8</v>
      </c>
      <c r="F48" s="16"/>
      <c r="G48" s="6">
        <v>74</v>
      </c>
      <c r="H48" s="5">
        <v>40</v>
      </c>
      <c r="I48" s="5">
        <v>55</v>
      </c>
      <c r="J48" s="5">
        <v>67</v>
      </c>
      <c r="K48" s="5">
        <v>82</v>
      </c>
      <c r="L48" s="5">
        <v>60</v>
      </c>
      <c r="M48" s="74">
        <f>L48+K48+J48+I48+H48+G48</f>
        <v>378</v>
      </c>
      <c r="N48" s="147"/>
      <c r="O48" s="134"/>
      <c r="P48" s="119"/>
      <c r="Q48" s="80"/>
      <c r="R48" s="150"/>
      <c r="S48" s="19"/>
      <c r="T48" s="6">
        <v>75</v>
      </c>
      <c r="U48" s="5">
        <v>38</v>
      </c>
      <c r="V48" s="5">
        <v>64</v>
      </c>
      <c r="W48" s="5">
        <v>65</v>
      </c>
      <c r="X48" s="5">
        <v>53</v>
      </c>
      <c r="Y48" s="5">
        <v>50</v>
      </c>
      <c r="Z48" s="74">
        <f>T48+U48+V48+W48+X48+Y48</f>
        <v>345</v>
      </c>
      <c r="AA48" s="141"/>
      <c r="AB48" s="119"/>
      <c r="AC48" s="119"/>
      <c r="AD48" s="82"/>
      <c r="AE48" s="125"/>
      <c r="AF48" s="82"/>
      <c r="AG48" s="128"/>
      <c r="AH48" s="19"/>
      <c r="AI48" s="6">
        <v>60</v>
      </c>
      <c r="AJ48" s="5">
        <v>63</v>
      </c>
      <c r="AK48" s="5">
        <v>57</v>
      </c>
      <c r="AL48" s="5">
        <v>59</v>
      </c>
      <c r="AM48" s="5">
        <v>80</v>
      </c>
      <c r="AN48" s="5">
        <v>79</v>
      </c>
      <c r="AO48" s="74">
        <f>AI48+AJ48+AK48+AL48+AM48+AN48</f>
        <v>398</v>
      </c>
      <c r="AP48" s="135"/>
      <c r="AQ48" s="122"/>
      <c r="AR48" s="119"/>
      <c r="AS48" s="82"/>
      <c r="AT48" s="125"/>
      <c r="AU48" s="82"/>
      <c r="AV48" s="128"/>
      <c r="AW48" s="19"/>
      <c r="AX48" s="6">
        <v>72</v>
      </c>
      <c r="AY48" s="5">
        <v>77</v>
      </c>
      <c r="AZ48" s="5">
        <v>66</v>
      </c>
      <c r="BA48" s="5">
        <v>39</v>
      </c>
      <c r="BB48" s="5">
        <v>37</v>
      </c>
      <c r="BC48" s="79">
        <f>AX48+AY48+AZ48+BA48+BB48</f>
        <v>291</v>
      </c>
      <c r="BD48" s="131"/>
      <c r="BE48" s="134"/>
      <c r="BF48" s="123"/>
      <c r="BG48" s="81"/>
      <c r="BH48" s="125"/>
      <c r="BI48" s="81"/>
      <c r="BJ48" s="128"/>
      <c r="BK48" s="14"/>
      <c r="BL48" s="119"/>
      <c r="BM48" s="97"/>
      <c r="BN48" s="97"/>
      <c r="BO48" s="97"/>
      <c r="BP48" s="97"/>
      <c r="BQ48" s="97"/>
      <c r="BR48" s="97"/>
      <c r="BS48" s="138"/>
      <c r="BT48" s="13"/>
      <c r="BU48" s="138"/>
      <c r="BV48" s="13"/>
      <c r="BW48" s="125"/>
      <c r="BX48" s="13"/>
      <c r="BY48" s="141"/>
      <c r="BZ48" s="2"/>
      <c r="CA48" s="144"/>
    </row>
    <row r="49" spans="1:79" x14ac:dyDescent="0.25">
      <c r="A49" s="119"/>
      <c r="C49" s="22"/>
      <c r="D49" s="16"/>
      <c r="E49" s="23"/>
      <c r="F49" s="16"/>
      <c r="G49" s="6">
        <f>G48</f>
        <v>74</v>
      </c>
      <c r="H49" s="5">
        <f>H48*2</f>
        <v>80</v>
      </c>
      <c r="I49" s="5">
        <f t="shared" ref="I49" si="53">I48</f>
        <v>55</v>
      </c>
      <c r="J49" s="5">
        <f>J48</f>
        <v>67</v>
      </c>
      <c r="K49" s="5">
        <f>K48</f>
        <v>82</v>
      </c>
      <c r="L49" s="5">
        <f>L48</f>
        <v>60</v>
      </c>
      <c r="M49" s="74"/>
      <c r="N49" s="147"/>
      <c r="O49" s="134"/>
      <c r="P49" s="119"/>
      <c r="Q49" s="80"/>
      <c r="R49" s="150"/>
      <c r="S49" s="19"/>
      <c r="T49" s="6">
        <f>T48</f>
        <v>75</v>
      </c>
      <c r="U49" s="5">
        <f>U48*2</f>
        <v>76</v>
      </c>
      <c r="V49" s="5">
        <f t="shared" ref="V49" si="54">V48</f>
        <v>64</v>
      </c>
      <c r="W49" s="5">
        <f>W48</f>
        <v>65</v>
      </c>
      <c r="X49" s="5">
        <f>X48</f>
        <v>53</v>
      </c>
      <c r="Y49" s="5">
        <f>Y48</f>
        <v>50</v>
      </c>
      <c r="Z49" s="74"/>
      <c r="AA49" s="141"/>
      <c r="AB49" s="119"/>
      <c r="AC49" s="119"/>
      <c r="AD49" s="82"/>
      <c r="AE49" s="125"/>
      <c r="AF49" s="82"/>
      <c r="AG49" s="128"/>
      <c r="AH49" s="19"/>
      <c r="AI49" s="6">
        <f>AI48</f>
        <v>60</v>
      </c>
      <c r="AJ49" s="5">
        <f>AJ48</f>
        <v>63</v>
      </c>
      <c r="AK49" s="5">
        <f t="shared" ref="AK49:AN49" si="55">AK48</f>
        <v>57</v>
      </c>
      <c r="AL49" s="5">
        <f t="shared" si="55"/>
        <v>59</v>
      </c>
      <c r="AM49" s="5">
        <f t="shared" si="55"/>
        <v>80</v>
      </c>
      <c r="AN49" s="5">
        <f t="shared" si="55"/>
        <v>79</v>
      </c>
      <c r="AO49" s="74"/>
      <c r="AP49" s="135"/>
      <c r="AQ49" s="122"/>
      <c r="AR49" s="119"/>
      <c r="AS49" s="82"/>
      <c r="AT49" s="125"/>
      <c r="AU49" s="82"/>
      <c r="AV49" s="128"/>
      <c r="AW49" s="19"/>
      <c r="AX49" s="6">
        <f>AX48</f>
        <v>72</v>
      </c>
      <c r="AY49" s="5">
        <f>AY48</f>
        <v>77</v>
      </c>
      <c r="AZ49" s="5">
        <f t="shared" ref="AZ49" si="56">AZ48</f>
        <v>66</v>
      </c>
      <c r="BA49" s="5">
        <f>BA48</f>
        <v>39</v>
      </c>
      <c r="BB49" s="5">
        <f>BB48*2</f>
        <v>74</v>
      </c>
      <c r="BC49" s="79"/>
      <c r="BD49" s="131"/>
      <c r="BE49" s="134"/>
      <c r="BF49" s="123"/>
      <c r="BG49" s="81"/>
      <c r="BH49" s="125"/>
      <c r="BI49" s="81"/>
      <c r="BJ49" s="128"/>
      <c r="BK49" s="14"/>
      <c r="BL49" s="119"/>
      <c r="BM49" s="97"/>
      <c r="BN49" s="97"/>
      <c r="BO49" s="97"/>
      <c r="BP49" s="97"/>
      <c r="BQ49" s="97"/>
      <c r="BR49" s="97"/>
      <c r="BS49" s="138"/>
      <c r="BT49" s="13"/>
      <c r="BU49" s="138"/>
      <c r="BV49" s="13"/>
      <c r="BW49" s="125"/>
      <c r="BX49" s="13"/>
      <c r="BY49" s="141"/>
      <c r="BZ49" s="2"/>
      <c r="CA49" s="144"/>
    </row>
    <row r="50" spans="1:79" x14ac:dyDescent="0.25">
      <c r="A50" s="119"/>
      <c r="C50" s="22"/>
      <c r="D50" s="16"/>
      <c r="E50" s="23"/>
      <c r="F50" s="16"/>
      <c r="G50" s="6"/>
      <c r="H50" s="5" t="s">
        <v>20</v>
      </c>
      <c r="I50" s="5"/>
      <c r="J50" s="5"/>
      <c r="K50" s="5"/>
      <c r="L50" s="5"/>
      <c r="M50" s="74"/>
      <c r="N50" s="147"/>
      <c r="O50" s="134"/>
      <c r="P50" s="119"/>
      <c r="Q50" s="80"/>
      <c r="R50" s="150"/>
      <c r="S50" s="19"/>
      <c r="T50" s="6"/>
      <c r="U50" s="5" t="s">
        <v>20</v>
      </c>
      <c r="V50" s="5"/>
      <c r="W50" s="5"/>
      <c r="X50" s="5"/>
      <c r="Y50" s="5"/>
      <c r="Z50" s="74"/>
      <c r="AA50" s="141"/>
      <c r="AB50" s="119"/>
      <c r="AC50" s="119"/>
      <c r="AD50" s="82"/>
      <c r="AE50" s="125"/>
      <c r="AF50" s="82"/>
      <c r="AG50" s="128"/>
      <c r="AH50" s="19"/>
      <c r="AI50" s="6"/>
      <c r="AJ50" s="5" t="s">
        <v>20</v>
      </c>
      <c r="AK50" s="5"/>
      <c r="AL50" s="5"/>
      <c r="AM50" s="5"/>
      <c r="AN50" s="5"/>
      <c r="AO50" s="74"/>
      <c r="AP50" s="135"/>
      <c r="AQ50" s="122"/>
      <c r="AR50" s="119"/>
      <c r="AS50" s="82"/>
      <c r="AT50" s="125"/>
      <c r="AU50" s="82"/>
      <c r="AV50" s="128"/>
      <c r="AW50" s="19"/>
      <c r="AX50" s="6"/>
      <c r="AY50" s="5" t="s">
        <v>20</v>
      </c>
      <c r="AZ50" s="5"/>
      <c r="BA50" s="5"/>
      <c r="BB50" s="5"/>
      <c r="BC50" s="79"/>
      <c r="BD50" s="131"/>
      <c r="BE50" s="134"/>
      <c r="BF50" s="123"/>
      <c r="BG50" s="81"/>
      <c r="BH50" s="125"/>
      <c r="BI50" s="81"/>
      <c r="BJ50" s="128"/>
      <c r="BK50" s="14"/>
      <c r="BL50" s="119"/>
      <c r="BM50" s="97"/>
      <c r="BN50" s="97"/>
      <c r="BO50" s="97"/>
      <c r="BP50" s="97"/>
      <c r="BQ50" s="97"/>
      <c r="BR50" s="97"/>
      <c r="BS50" s="138"/>
      <c r="BT50" s="13"/>
      <c r="BU50" s="138"/>
      <c r="BV50" s="13"/>
      <c r="BW50" s="125"/>
      <c r="BX50" s="13"/>
      <c r="BY50" s="141"/>
      <c r="BZ50" s="2"/>
      <c r="CA50" s="144"/>
    </row>
    <row r="51" spans="1:79" x14ac:dyDescent="0.25">
      <c r="A51" s="119"/>
      <c r="C51" s="24"/>
      <c r="D51" s="16"/>
      <c r="E51" s="23" t="s">
        <v>5</v>
      </c>
      <c r="F51" s="16"/>
      <c r="G51" s="6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74">
        <v>0</v>
      </c>
      <c r="N51" s="147"/>
      <c r="O51" s="134"/>
      <c r="P51" s="119"/>
      <c r="Q51" s="80"/>
      <c r="R51" s="150"/>
      <c r="S51" s="19"/>
      <c r="T51" s="6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77"/>
      <c r="AA51" s="141"/>
      <c r="AB51" s="119"/>
      <c r="AC51" s="119"/>
      <c r="AD51" s="82"/>
      <c r="AE51" s="125"/>
      <c r="AF51" s="82"/>
      <c r="AG51" s="128"/>
      <c r="AH51" s="19"/>
      <c r="AI51" s="6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77"/>
      <c r="AP51" s="135"/>
      <c r="AQ51" s="122"/>
      <c r="AR51" s="119"/>
      <c r="AS51" s="82"/>
      <c r="AT51" s="125"/>
      <c r="AU51" s="82"/>
      <c r="AV51" s="128"/>
      <c r="AW51" s="19"/>
      <c r="AX51" s="6">
        <v>0</v>
      </c>
      <c r="AY51" s="5">
        <v>0</v>
      </c>
      <c r="AZ51" s="5">
        <v>0</v>
      </c>
      <c r="BA51" s="5">
        <v>0</v>
      </c>
      <c r="BB51" s="5">
        <v>0</v>
      </c>
      <c r="BC51" s="26"/>
      <c r="BD51" s="131"/>
      <c r="BE51" s="134"/>
      <c r="BF51" s="123"/>
      <c r="BG51" s="81"/>
      <c r="BH51" s="125"/>
      <c r="BI51" s="81"/>
      <c r="BJ51" s="128"/>
      <c r="BK51" s="14"/>
      <c r="BL51" s="119"/>
      <c r="BM51" s="97"/>
      <c r="BN51" s="97"/>
      <c r="BO51" s="97"/>
      <c r="BP51" s="97"/>
      <c r="BQ51" s="97"/>
      <c r="BR51" s="97"/>
      <c r="BS51" s="138"/>
      <c r="BT51" s="13"/>
      <c r="BU51" s="138"/>
      <c r="BV51" s="13"/>
      <c r="BW51" s="125"/>
      <c r="BX51" s="13"/>
      <c r="BY51" s="141"/>
      <c r="BZ51" s="2"/>
      <c r="CA51" s="144"/>
    </row>
    <row r="52" spans="1:79" x14ac:dyDescent="0.25">
      <c r="A52" s="119"/>
      <c r="C52" s="24" t="s">
        <v>65</v>
      </c>
      <c r="D52" s="16"/>
      <c r="E52" s="23" t="s">
        <v>6</v>
      </c>
      <c r="F52" s="16"/>
      <c r="G52" s="6" t="str">
        <f>IF(G49&gt;=90,"A+",IF(G49&gt;=85,"A",IF(G49&gt;=80,"A-",IF(G49&gt;=75,"B+",IF(G49&gt;=73,"B",IF(G49&gt;=70,"B-",IF(G49&gt;=66,"C+",IF(G49&gt;=63,"C",IF(G49&gt;=60,"C-",IF(G49&gt;=50,"D","F"))))))))))</f>
        <v>B</v>
      </c>
      <c r="H52" s="5" t="str">
        <f>IF(H49&gt;=90,"A+",IF(H49&gt;=85,"A",IF(H49&gt;=80,"A-",IF(H49&gt;=75,"B+",IF(H49&gt;=73,"B",IF(H49&gt;=70,"B-",IF(H49&gt;=66,"C+",IF(H49&gt;=63,"C",IF(H49&gt;=60,"C-",IF(H49&gt;=50,"D","F"))))))))))</f>
        <v>A-</v>
      </c>
      <c r="I52" s="5" t="str">
        <f t="shared" ref="I52:L52" si="57">IF(I49&gt;=90,"A+",IF(I49&gt;=85,"A",IF(I49&gt;=80,"A-",IF(I49&gt;=75,"B+",IF(I49&gt;=73,"B",IF(I49&gt;=70,"B-",IF(I49&gt;=66,"C+",IF(I49&gt;=63,"C",IF(I49&gt;=60,"C-",IF(I49&gt;=50,"D","F"))))))))))</f>
        <v>D</v>
      </c>
      <c r="J52" s="5" t="str">
        <f t="shared" si="57"/>
        <v>C+</v>
      </c>
      <c r="K52" s="5" t="str">
        <f t="shared" si="57"/>
        <v>A-</v>
      </c>
      <c r="L52" s="5" t="str">
        <f t="shared" si="57"/>
        <v>C-</v>
      </c>
      <c r="M52" s="74">
        <f>VLOOKUP($O$5,vtABLE,2,FALSE)</f>
        <v>0</v>
      </c>
      <c r="N52" s="147"/>
      <c r="O52" s="134"/>
      <c r="P52" s="119"/>
      <c r="Q52" s="80"/>
      <c r="R52" s="150"/>
      <c r="S52" s="19"/>
      <c r="T52" s="6" t="str">
        <f>IF(T49&gt;=90,"A+",IF(T49&gt;=85,"A",IF(T49&gt;=80,"A-",IF(T49&gt;=75,"B+",IF(T49&gt;=73,"B",IF(T49&gt;=70,"B-",IF(T49&gt;=66,"C+",IF(T49&gt;=63,"C",IF(T49&gt;=60,"C-",IF(T49&gt;=50,"D","F"))))))))))</f>
        <v>B+</v>
      </c>
      <c r="U52" s="5" t="str">
        <f>IF(U49&gt;=90,"A+",IF(U49&gt;=85,"A",IF(U49&gt;=80,"A-",IF(U49&gt;=75,"B+",IF(U49&gt;=73,"B",IF(U49&gt;=70,"B-",IF(U49&gt;=66,"C+",IF(U49&gt;=63,"C",IF(U49&gt;=60,"C-",IF(U49&gt;=50,"D","F"))))))))))</f>
        <v>B+</v>
      </c>
      <c r="V52" s="5" t="str">
        <f t="shared" ref="V52:Y52" si="58">IF(V49&gt;=90,"A+",IF(V49&gt;=85,"A",IF(V49&gt;=80,"A-",IF(V49&gt;=75,"B+",IF(V49&gt;=73,"B",IF(V49&gt;=70,"B-",IF(V49&gt;=66,"C+",IF(V49&gt;=63,"C",IF(V49&gt;=60,"C-",IF(V49&gt;=50,"D","F"))))))))))</f>
        <v>C</v>
      </c>
      <c r="W52" s="5" t="str">
        <f t="shared" si="58"/>
        <v>C</v>
      </c>
      <c r="X52" s="5" t="str">
        <f t="shared" si="58"/>
        <v>D</v>
      </c>
      <c r="Y52" s="5" t="str">
        <f t="shared" si="58"/>
        <v>D</v>
      </c>
      <c r="Z52" s="77"/>
      <c r="AA52" s="141"/>
      <c r="AB52" s="119"/>
      <c r="AC52" s="119"/>
      <c r="AD52" s="82"/>
      <c r="AE52" s="125"/>
      <c r="AF52" s="82"/>
      <c r="AG52" s="128"/>
      <c r="AH52" s="19"/>
      <c r="AI52" s="6" t="str">
        <f>IF(AI49&gt;=90,"A+",IF(AI49&gt;=85,"A",IF(AI49&gt;=80,"A-",IF(AI49&gt;=75,"B+",IF(AI49&gt;=73,"B",IF(AI49&gt;=70,"B-",IF(AI49&gt;=66,"C+",IF(AI49&gt;=63,"C",IF(AI49&gt;=60,"C-",IF(AI49&gt;=50,"D","F"))))))))))</f>
        <v>C-</v>
      </c>
      <c r="AJ52" s="5" t="str">
        <f>IF(AJ49&gt;=90,"A+",IF(AJ49&gt;=85,"A",IF(AJ49&gt;=80,"A-",IF(AJ49&gt;=75,"B+",IF(AJ49&gt;=73,"B",IF(AJ49&gt;=70,"B-",IF(AJ49&gt;=66,"C+",IF(AJ49&gt;=63,"C",IF(AJ49&gt;=60,"C-",IF(AJ49&gt;=50,"D","F"))))))))))</f>
        <v>C</v>
      </c>
      <c r="AK52" s="5" t="str">
        <f t="shared" ref="AK52:AN52" si="59">IF(AK49&gt;=90,"A+",IF(AK49&gt;=85,"A",IF(AK49&gt;=80,"A-",IF(AK49&gt;=75,"B+",IF(AK49&gt;=73,"B",IF(AK49&gt;=70,"B-",IF(AK49&gt;=66,"C+",IF(AK49&gt;=63,"C",IF(AK49&gt;=60,"C-",IF(AK49&gt;=50,"D","F"))))))))))</f>
        <v>D</v>
      </c>
      <c r="AL52" s="5" t="str">
        <f t="shared" si="59"/>
        <v>D</v>
      </c>
      <c r="AM52" s="5" t="str">
        <f t="shared" si="59"/>
        <v>A-</v>
      </c>
      <c r="AN52" s="5" t="str">
        <f t="shared" si="59"/>
        <v>B+</v>
      </c>
      <c r="AO52" s="77"/>
      <c r="AP52" s="135"/>
      <c r="AQ52" s="122"/>
      <c r="AR52" s="119"/>
      <c r="AS52" s="82"/>
      <c r="AT52" s="125"/>
      <c r="AU52" s="82"/>
      <c r="AV52" s="128"/>
      <c r="AW52" s="19"/>
      <c r="AX52" s="6" t="str">
        <f>IF(AX49&gt;=90,"A+",IF(AX49&gt;=85,"A",IF(AX49&gt;=80,"A-",IF(AX49&gt;=75,"B+",IF(AX49&gt;=73,"B",IF(AX49&gt;=70,"B-",IF(AX49&gt;=66,"C+",IF(AX49&gt;=63,"C",IF(AX49&gt;=60,"C-",IF(AX49&gt;=50,"D","F"))))))))))</f>
        <v>B-</v>
      </c>
      <c r="AY52" s="5" t="str">
        <f>IF(AY49&gt;=90,"A+",IF(AY49&gt;=85,"A",IF(AY49&gt;=80,"A-",IF(AY49&gt;=75,"B+",IF(AY49&gt;=73,"B",IF(AY49&gt;=70,"B-",IF(AY49&gt;=66,"C+",IF(AY49&gt;=63,"C",IF(AY49&gt;=60,"C-",IF(AY49&gt;=50,"D","F"))))))))))</f>
        <v>B+</v>
      </c>
      <c r="AZ52" s="5" t="str">
        <f t="shared" ref="AZ52:BB52" si="60">IF(AZ49&gt;=90,"A+",IF(AZ49&gt;=85,"A",IF(AZ49&gt;=80,"A-",IF(AZ49&gt;=75,"B+",IF(AZ49&gt;=73,"B",IF(AZ49&gt;=70,"B-",IF(AZ49&gt;=66,"C+",IF(AZ49&gt;=63,"C",IF(AZ49&gt;=60,"C-",IF(AZ49&gt;=50,"D","F"))))))))))</f>
        <v>C+</v>
      </c>
      <c r="BA52" s="5" t="str">
        <f t="shared" si="60"/>
        <v>F</v>
      </c>
      <c r="BB52" s="5" t="str">
        <f t="shared" si="60"/>
        <v>B</v>
      </c>
      <c r="BC52" s="26"/>
      <c r="BD52" s="131"/>
      <c r="BE52" s="134"/>
      <c r="BF52" s="123"/>
      <c r="BG52" s="81"/>
      <c r="BH52" s="125"/>
      <c r="BI52" s="81"/>
      <c r="BJ52" s="128"/>
      <c r="BK52" s="14"/>
      <c r="BL52" s="119"/>
      <c r="BM52" s="97"/>
      <c r="BN52" s="97"/>
      <c r="BO52" s="97"/>
      <c r="BP52" s="97"/>
      <c r="BQ52" s="97"/>
      <c r="BR52" s="97"/>
      <c r="BS52" s="138"/>
      <c r="BT52" s="13"/>
      <c r="BU52" s="138"/>
      <c r="BV52" s="13"/>
      <c r="BW52" s="125"/>
      <c r="BX52" s="13"/>
      <c r="BY52" s="141"/>
      <c r="BZ52" s="2"/>
      <c r="CA52" s="144"/>
    </row>
    <row r="53" spans="1:79" ht="15.75" thickBot="1" x14ac:dyDescent="0.3">
      <c r="A53" s="120"/>
      <c r="C53" s="25" t="s">
        <v>106</v>
      </c>
      <c r="D53" s="16"/>
      <c r="E53" s="83" t="s">
        <v>7</v>
      </c>
      <c r="F53" s="16"/>
      <c r="G53" s="29" t="str">
        <f>IF(G49&gt;=80,"4.00", IF(G49=79,"3.90",IF(G49=78,"3.80",IF(G49=77,"3.70",IF(G49=76,"3.60",IF(G49=75,"3.50",IF(G49=74,"3.40",IF(G49&gt;=73,"3.30",IF(G49&gt;=72,"3.20",IF(G49=71,"3.10",IF(G49&gt;=70,"3.00",IF(G49&gt;=69,"2.90",IF(G49=68,"2.80",IF(G49=67,"2.70",IF(G49=66,"2.60",IF(G49=65,"2.50",IF(G49=64,"2.40",IF(G49=63,"2.30",IF(G49=62,"2.20",IF(G49=61,"2.10",IF(G49=60,"2.00",IF(G49=59,"1.90",IF(G49=58,"1.80",IF(G49=57,"1.70",IF(G49=56,"1.60",IF(G49=55,"1.50",IF(G49=54,"1.40",IF(G49=53,"1.30",IF(G49=52,"1.20",IF(G49=51,"1.10",IF(G49=50,"1.00","0.00")))))))))))))))))))))))))))))))</f>
        <v>3.40</v>
      </c>
      <c r="H53" s="30" t="str">
        <f t="shared" ref="H53:L53" si="61">IF(H49&gt;=80,"4.00", IF(H49=79,"3.90",IF(H49=78,"3.80",IF(H49=77,"3.70",IF(H49=76,"3.60",IF(H49=75,"3.50",IF(H49=74,"3.40",IF(H49&gt;=73,"3.30",IF(H49&gt;=72,"3.20",IF(H49=71,"3.10",IF(H49&gt;=70,"3.00",IF(H49&gt;=69,"2.90",IF(H49=68,"2.80",IF(H49=67,"2.70",IF(H49=66,"2.60",IF(H49=65,"2.50",IF(H49=64,"2.40",IF(H49=63,"2.30",IF(H49=62,"2.20",IF(H49=61,"2.10",IF(H49=60,"2.00",IF(H49=59,"1.90",IF(H49=58,"1.80",IF(H49=57,"1.70",IF(H49=56,"1.60",IF(H49=55,"1.50",IF(H49=54,"1.40",IF(H49=53,"1.30",IF(H49=52,"1.20",IF(H49=51,"1.10",IF(H49=50,"1.00","0.00")))))))))))))))))))))))))))))))</f>
        <v>4.00</v>
      </c>
      <c r="I53" s="30" t="str">
        <f t="shared" si="61"/>
        <v>1.50</v>
      </c>
      <c r="J53" s="30" t="str">
        <f t="shared" si="61"/>
        <v>2.70</v>
      </c>
      <c r="K53" s="30" t="str">
        <f t="shared" si="61"/>
        <v>4.00</v>
      </c>
      <c r="L53" s="30" t="str">
        <f t="shared" si="61"/>
        <v>2.00</v>
      </c>
      <c r="M53" s="75"/>
      <c r="N53" s="148"/>
      <c r="O53" s="134"/>
      <c r="P53" s="120"/>
      <c r="Q53" s="80"/>
      <c r="R53" s="151"/>
      <c r="S53" s="19"/>
      <c r="T53" s="29" t="str">
        <f>IF(T49&gt;=80,"4.00", IF(T49=79,"3.90",IF(T49=78,"3.80",IF(T49=77,"3.70",IF(T49=76,"3.60",IF(T49=75,"3.50",IF(T49=74,"3.40",IF(T49&gt;=73,"3.30",IF(T49&gt;=72,"3.20",IF(T49=71,"3.10",IF(T49&gt;=70,"3.00",IF(T49&gt;=69,"2.90",IF(T49=68,"2.80",IF(T49=67,"2.70",IF(T49=66,"2.60",IF(T49=65,"2.50",IF(T49=64,"2.40",IF(T49=63,"2.30",IF(T49=62,"2.20",IF(T49=61,"2.10",IF(T49=60,"2.00",IF(T49=59,"1.90",IF(T49=58,"1.80",IF(T49=57,"1.70",IF(T49=56,"1.60",IF(T49=55,"1.50",IF(T49=54,"1.40",IF(T49=53,"1.30",IF(T49=52,"1.20",IF(T49=51,"1.10",IF(T49=50,"1.00","0.00")))))))))))))))))))))))))))))))</f>
        <v>3.50</v>
      </c>
      <c r="U53" s="30" t="str">
        <f t="shared" ref="U53:Y53" si="62">IF(U49&gt;=80,"4.00", IF(U49=79,"3.90",IF(U49=78,"3.80",IF(U49=77,"3.70",IF(U49=76,"3.60",IF(U49=75,"3.50",IF(U49=74,"3.40",IF(U49&gt;=73,"3.30",IF(U49&gt;=72,"3.20",IF(U49=71,"3.10",IF(U49&gt;=70,"3.00",IF(U49&gt;=69,"2.90",IF(U49=68,"2.80",IF(U49=67,"2.70",IF(U49=66,"2.60",IF(U49=65,"2.50",IF(U49=64,"2.40",IF(U49=63,"2.30",IF(U49=62,"2.20",IF(U49=61,"2.10",IF(U49=60,"2.00",IF(U49=59,"1.90",IF(U49=58,"1.80",IF(U49=57,"1.70",IF(U49=56,"1.60",IF(U49=55,"1.50",IF(U49=54,"1.40",IF(U49=53,"1.30",IF(U49=52,"1.20",IF(U49=51,"1.10",IF(U49=50,"1.00","0.00")))))))))))))))))))))))))))))))</f>
        <v>3.60</v>
      </c>
      <c r="V53" s="30" t="str">
        <f t="shared" si="62"/>
        <v>2.40</v>
      </c>
      <c r="W53" s="30" t="str">
        <f t="shared" si="62"/>
        <v>2.50</v>
      </c>
      <c r="X53" s="30" t="str">
        <f t="shared" si="62"/>
        <v>1.30</v>
      </c>
      <c r="Y53" s="30" t="str">
        <f t="shared" si="62"/>
        <v>1.00</v>
      </c>
      <c r="Z53" s="75"/>
      <c r="AA53" s="142"/>
      <c r="AB53" s="120"/>
      <c r="AC53" s="120"/>
      <c r="AD53" s="83"/>
      <c r="AE53" s="126"/>
      <c r="AF53" s="83"/>
      <c r="AG53" s="129"/>
      <c r="AH53" s="19"/>
      <c r="AI53" s="29" t="str">
        <f>IF(AI49&gt;=80,"4.00", IF(AI49=79,"3.90",IF(AI49=78,"3.80",IF(AI49=77,"3.70",IF(AI49=76,"3.60",IF(AI49=75,"3.50",IF(AI49=74,"3.40",IF(AI49&gt;=73,"3.30",IF(AI49&gt;=72,"3.20",IF(AI49=71,"3.10",IF(AI49&gt;=70,"3.00",IF(AI49&gt;=69,"2.90",IF(AI49=68,"2.80",IF(AI49=67,"2.70",IF(AI49=66,"2.60",IF(AI49=65,"2.50",IF(AI49=64,"2.40",IF(AI49=63,"2.30",IF(AI49=62,"2.20",IF(AI49=61,"2.10",IF(AI49=60,"2.00",IF(AI49=59,"1.90",IF(AI49=58,"1.80",IF(AI49=57,"1.70",IF(AI49=56,"1.60",IF(AI49=55,"1.50",IF(AI49=54,"1.40",IF(AI49=53,"1.30",IF(AI49=52,"1.20",IF(AI49=51,"1.10",IF(AI49=50,"1.00","0.00")))))))))))))))))))))))))))))))</f>
        <v>2.00</v>
      </c>
      <c r="AJ53" s="30" t="str">
        <f t="shared" ref="AJ53:AN53" si="63">IF(AJ49&gt;=80,"4.00", IF(AJ49=79,"3.90",IF(AJ49=78,"3.80",IF(AJ49=77,"3.70",IF(AJ49=76,"3.60",IF(AJ49=75,"3.50",IF(AJ49=74,"3.40",IF(AJ49&gt;=73,"3.30",IF(AJ49&gt;=72,"3.20",IF(AJ49=71,"3.10",IF(AJ49&gt;=70,"3.00",IF(AJ49&gt;=69,"2.90",IF(AJ49=68,"2.80",IF(AJ49=67,"2.70",IF(AJ49=66,"2.60",IF(AJ49=65,"2.50",IF(AJ49=64,"2.40",IF(AJ49=63,"2.30",IF(AJ49=62,"2.20",IF(AJ49=61,"2.10",IF(AJ49=60,"2.00",IF(AJ49=59,"1.90",IF(AJ49=58,"1.80",IF(AJ49=57,"1.70",IF(AJ49=56,"1.60",IF(AJ49=55,"1.50",IF(AJ49=54,"1.40",IF(AJ49=53,"1.30",IF(AJ49=52,"1.20",IF(AJ49=51,"1.10",IF(AJ49=50,"1.00","0.00")))))))))))))))))))))))))))))))</f>
        <v>2.30</v>
      </c>
      <c r="AK53" s="30" t="str">
        <f t="shared" si="63"/>
        <v>1.70</v>
      </c>
      <c r="AL53" s="30" t="str">
        <f t="shared" si="63"/>
        <v>1.90</v>
      </c>
      <c r="AM53" s="30" t="str">
        <f t="shared" si="63"/>
        <v>4.00</v>
      </c>
      <c r="AN53" s="30" t="str">
        <f t="shared" si="63"/>
        <v>3.90</v>
      </c>
      <c r="AO53" s="75"/>
      <c r="AP53" s="136"/>
      <c r="AQ53" s="122"/>
      <c r="AR53" s="120"/>
      <c r="AS53" s="83"/>
      <c r="AT53" s="126"/>
      <c r="AU53" s="83"/>
      <c r="AV53" s="129"/>
      <c r="AW53" s="19"/>
      <c r="AX53" s="29" t="str">
        <f>IF(AX49&gt;=80,"4.00", IF(AX49=79,"3.90",IF(AX49=78,"3.80",IF(AX49=77,"3.70",IF(AX49=76,"3.60",IF(AX49=75,"3.50",IF(AX49=74,"3.40",IF(AX49&gt;=73,"3.30",IF(AX49&gt;=72,"3.20",IF(AX49=71,"3.10",IF(AX49&gt;=70,"3.00",IF(AX49&gt;=69,"2.90",IF(AX49=68,"2.80",IF(AX49=67,"2.70",IF(AX49=66,"2.60",IF(AX49=65,"2.50",IF(AX49=64,"2.40",IF(AX49=63,"2.30",IF(AX49=62,"2.20",IF(AX49=61,"2.10",IF(AX49=60,"2.00",IF(AX49=59,"1.90",IF(AX49=58,"1.80",IF(AX49=57,"1.70",IF(AX49=56,"1.60",IF(AX49=55,"1.50",IF(AX49=54,"1.40",IF(AX49=53,"1.30",IF(AX49=52,"1.20",IF(AX49=51,"1.10",IF(AX49=50,"1.00","0.00")))))))))))))))))))))))))))))))</f>
        <v>3.20</v>
      </c>
      <c r="AY53" s="30" t="str">
        <f t="shared" ref="AY53:BB53" si="64">IF(AY49&gt;=80,"4.00", IF(AY49=79,"3.90",IF(AY49=78,"3.80",IF(AY49=77,"3.70",IF(AY49=76,"3.60",IF(AY49=75,"3.50",IF(AY49=74,"3.40",IF(AY49&gt;=73,"3.30",IF(AY49&gt;=72,"3.20",IF(AY49=71,"3.10",IF(AY49&gt;=70,"3.00",IF(AY49&gt;=69,"2.90",IF(AY49=68,"2.80",IF(AY49=67,"2.70",IF(AY49=66,"2.60",IF(AY49=65,"2.50",IF(AY49=64,"2.40",IF(AY49=63,"2.30",IF(AY49=62,"2.20",IF(AY49=61,"2.10",IF(AY49=60,"2.00",IF(AY49=59,"1.90",IF(AY49=58,"1.80",IF(AY49=57,"1.70",IF(AY49=56,"1.60",IF(AY49=55,"1.50",IF(AY49=54,"1.40",IF(AY49=53,"1.30",IF(AY49=52,"1.20",IF(AY49=51,"1.10",IF(AY49=50,"1.00","0.00")))))))))))))))))))))))))))))))</f>
        <v>3.70</v>
      </c>
      <c r="AZ53" s="30" t="str">
        <f t="shared" si="64"/>
        <v>2.60</v>
      </c>
      <c r="BA53" s="30" t="str">
        <f t="shared" si="64"/>
        <v>0.00</v>
      </c>
      <c r="BB53" s="30" t="str">
        <f t="shared" si="64"/>
        <v>3.40</v>
      </c>
      <c r="BC53" s="31"/>
      <c r="BD53" s="132"/>
      <c r="BE53" s="134"/>
      <c r="BF53" s="153"/>
      <c r="BG53" s="86"/>
      <c r="BH53" s="126"/>
      <c r="BI53" s="86"/>
      <c r="BJ53" s="129"/>
      <c r="BK53" s="14"/>
      <c r="BL53" s="120"/>
      <c r="BM53" s="98"/>
      <c r="BN53" s="98"/>
      <c r="BO53" s="98"/>
      <c r="BP53" s="98"/>
      <c r="BQ53" s="98"/>
      <c r="BR53" s="98"/>
      <c r="BS53" s="139"/>
      <c r="BT53" s="13"/>
      <c r="BU53" s="139"/>
      <c r="BV53" s="13"/>
      <c r="BW53" s="126"/>
      <c r="BX53" s="13"/>
      <c r="BY53" s="142"/>
      <c r="BZ53" s="2"/>
      <c r="CA53" s="145"/>
    </row>
    <row r="54" spans="1:79" ht="15" customHeight="1" x14ac:dyDescent="0.25">
      <c r="A54" s="154">
        <v>7</v>
      </c>
      <c r="C54" s="15" t="s">
        <v>35</v>
      </c>
      <c r="D54" s="16"/>
      <c r="E54" s="17" t="s">
        <v>4</v>
      </c>
      <c r="F54" s="16"/>
      <c r="G54" s="3">
        <v>3</v>
      </c>
      <c r="H54" s="4">
        <v>2</v>
      </c>
      <c r="I54" s="4">
        <v>3</v>
      </c>
      <c r="J54" s="4">
        <v>3</v>
      </c>
      <c r="K54" s="4">
        <v>3</v>
      </c>
      <c r="L54" s="4">
        <v>3</v>
      </c>
      <c r="M54" s="73">
        <f>SUM(G54:L54)</f>
        <v>17</v>
      </c>
      <c r="N54" s="146">
        <f>M55/600*100</f>
        <v>50.833333333333329</v>
      </c>
      <c r="O54" s="134">
        <f>(G60*G54)+(H60*H54)+(I60*I54)+(J60*J54)+(L60*L54)+(K60*K54)</f>
        <v>26.9</v>
      </c>
      <c r="P54" s="118">
        <f>O54/M54</f>
        <v>1.5823529411764705</v>
      </c>
      <c r="Q54" s="18"/>
      <c r="R54" s="149" t="str">
        <f>IF(P54&lt;1, " Drop Out Due to Low GPA ", "")</f>
        <v/>
      </c>
      <c r="S54" s="19"/>
      <c r="T54" s="3">
        <v>3</v>
      </c>
      <c r="U54" s="4">
        <v>2</v>
      </c>
      <c r="V54" s="4">
        <v>3</v>
      </c>
      <c r="W54" s="4">
        <v>3</v>
      </c>
      <c r="X54" s="4">
        <v>3</v>
      </c>
      <c r="Y54" s="4">
        <v>3</v>
      </c>
      <c r="Z54" s="73">
        <f>SUM(T54:Y54)</f>
        <v>17</v>
      </c>
      <c r="AA54" s="140">
        <f>Z55/550*100</f>
        <v>25.636363636363633</v>
      </c>
      <c r="AB54" s="133">
        <f>(T60*T54)+(U60*U54)+(V60*V54)+(W60*W54)+(X60*X54)+(Y54*Y60)</f>
        <v>18.3</v>
      </c>
      <c r="AC54" s="118">
        <f>AB54/Z54</f>
        <v>1.0764705882352941</v>
      </c>
      <c r="AD54" s="84"/>
      <c r="AE54" s="124">
        <f>(O54+AB54)/(M54+Z54)</f>
        <v>1.3294117647058825</v>
      </c>
      <c r="AF54" s="81"/>
      <c r="AG54" s="127" t="str">
        <f>IF(AE54&lt;1.5, " Drop Out Due to Low CGPA ", "")</f>
        <v xml:space="preserve"> Drop Out Due to Low CGPA </v>
      </c>
      <c r="AH54" s="19"/>
      <c r="AI54" s="109" t="s">
        <v>137</v>
      </c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1"/>
      <c r="AW54" s="19"/>
      <c r="AX54" s="109" t="s">
        <v>137</v>
      </c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1"/>
      <c r="BL54" s="118" t="e">
        <f>#REF!/#REF!</f>
        <v>#REF!</v>
      </c>
      <c r="BM54" s="96"/>
      <c r="BN54" s="96"/>
      <c r="BO54" s="96"/>
      <c r="BP54" s="96"/>
      <c r="BQ54" s="96"/>
      <c r="BR54" s="96"/>
      <c r="BS54" s="137">
        <f>BC55+AO55+Z55+M55</f>
        <v>446</v>
      </c>
      <c r="BT54" s="20"/>
      <c r="BU54" s="137">
        <f>BS54/2100*100</f>
        <v>21.238095238095241</v>
      </c>
      <c r="BV54" s="20"/>
      <c r="BW54" s="124">
        <f>(BE54+AQ54+AB54+O54)/(M54+Z54+AO54+BC54)</f>
        <v>1.3294117647058825</v>
      </c>
      <c r="BX54" s="21"/>
      <c r="BY54" s="140" t="str">
        <f>IF(BU54&gt;=85,"A",IF(BU54&gt;=80,"A-",IF(BU54&gt;=75,"B+",IF(BU54&gt;=70,"B",IF(BU54&gt;=65,"B-",IF(BU54&gt;=61,"C+",IF(BU54&gt;=58,"C",IF(BU54&gt;=55,"C-",IF(BU54&gt;=50,"D","F")))))))))</f>
        <v>F</v>
      </c>
      <c r="BZ54" s="2"/>
      <c r="CA54" s="143"/>
    </row>
    <row r="55" spans="1:79" x14ac:dyDescent="0.25">
      <c r="A55" s="119"/>
      <c r="C55" s="22"/>
      <c r="D55" s="16"/>
      <c r="E55" s="23" t="s">
        <v>8</v>
      </c>
      <c r="F55" s="16"/>
      <c r="G55" s="6">
        <v>60</v>
      </c>
      <c r="H55" s="5">
        <v>34</v>
      </c>
      <c r="I55" s="5">
        <v>36</v>
      </c>
      <c r="J55" s="5">
        <v>39</v>
      </c>
      <c r="K55" s="5">
        <v>50</v>
      </c>
      <c r="L55" s="5">
        <v>50</v>
      </c>
      <c r="M55" s="74">
        <f>L55+K55+J58+I58+H55+G55</f>
        <v>305</v>
      </c>
      <c r="N55" s="147"/>
      <c r="O55" s="134"/>
      <c r="P55" s="119"/>
      <c r="Q55" s="80"/>
      <c r="R55" s="150"/>
      <c r="S55" s="19"/>
      <c r="T55" s="6">
        <v>76</v>
      </c>
      <c r="U55" s="5">
        <v>20</v>
      </c>
      <c r="V55" s="5">
        <v>30</v>
      </c>
      <c r="W55" s="5">
        <v>65</v>
      </c>
      <c r="X55" s="5">
        <v>34</v>
      </c>
      <c r="Y55" s="5">
        <v>22</v>
      </c>
      <c r="Z55" s="74">
        <f>T55+U58+V58+W55+X58+Y58</f>
        <v>141</v>
      </c>
      <c r="AA55" s="141"/>
      <c r="AB55" s="119"/>
      <c r="AC55" s="119"/>
      <c r="AD55" s="82"/>
      <c r="AE55" s="125"/>
      <c r="AF55" s="82"/>
      <c r="AG55" s="128"/>
      <c r="AH55" s="19"/>
      <c r="AI55" s="112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4"/>
      <c r="AW55" s="19"/>
      <c r="AX55" s="112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4"/>
      <c r="BL55" s="119"/>
      <c r="BM55" s="97"/>
      <c r="BN55" s="97"/>
      <c r="BO55" s="97"/>
      <c r="BP55" s="97"/>
      <c r="BQ55" s="97"/>
      <c r="BR55" s="97"/>
      <c r="BS55" s="138"/>
      <c r="BT55" s="13"/>
      <c r="BU55" s="138"/>
      <c r="BV55" s="13"/>
      <c r="BW55" s="125"/>
      <c r="BX55" s="13"/>
      <c r="BY55" s="141"/>
      <c r="BZ55" s="2"/>
      <c r="CA55" s="144"/>
    </row>
    <row r="56" spans="1:79" x14ac:dyDescent="0.25">
      <c r="A56" s="119"/>
      <c r="C56" s="22"/>
      <c r="D56" s="16"/>
      <c r="E56" s="23"/>
      <c r="F56" s="16"/>
      <c r="G56" s="6">
        <v>60</v>
      </c>
      <c r="H56" s="5">
        <f>H55*2</f>
        <v>68</v>
      </c>
      <c r="I56" s="5">
        <f>I58</f>
        <v>50</v>
      </c>
      <c r="J56" s="5">
        <f>J58</f>
        <v>61</v>
      </c>
      <c r="K56" s="5">
        <v>50</v>
      </c>
      <c r="L56" s="5">
        <v>50</v>
      </c>
      <c r="M56" s="74"/>
      <c r="N56" s="147"/>
      <c r="O56" s="134"/>
      <c r="P56" s="119"/>
      <c r="Q56" s="80"/>
      <c r="R56" s="150"/>
      <c r="S56" s="19"/>
      <c r="T56" s="6">
        <f>T55</f>
        <v>76</v>
      </c>
      <c r="U56" s="5">
        <f>U55*2</f>
        <v>40</v>
      </c>
      <c r="V56" s="5">
        <f t="shared" ref="V56" si="65">V55</f>
        <v>30</v>
      </c>
      <c r="W56" s="5">
        <f>W55</f>
        <v>65</v>
      </c>
      <c r="X56" s="5">
        <f>X55</f>
        <v>34</v>
      </c>
      <c r="Y56" s="5">
        <f>Y55</f>
        <v>22</v>
      </c>
      <c r="Z56" s="74"/>
      <c r="AA56" s="141"/>
      <c r="AB56" s="119"/>
      <c r="AC56" s="119"/>
      <c r="AD56" s="82"/>
      <c r="AE56" s="125"/>
      <c r="AF56" s="82"/>
      <c r="AG56" s="128"/>
      <c r="AH56" s="19"/>
      <c r="AI56" s="112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4"/>
      <c r="AW56" s="19"/>
      <c r="AX56" s="112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4"/>
      <c r="BL56" s="119"/>
      <c r="BM56" s="97"/>
      <c r="BN56" s="97"/>
      <c r="BO56" s="97"/>
      <c r="BP56" s="97"/>
      <c r="BQ56" s="97"/>
      <c r="BR56" s="97"/>
      <c r="BS56" s="138"/>
      <c r="BT56" s="13"/>
      <c r="BU56" s="138"/>
      <c r="BV56" s="13"/>
      <c r="BW56" s="125"/>
      <c r="BX56" s="13"/>
      <c r="BY56" s="141"/>
      <c r="BZ56" s="2"/>
      <c r="CA56" s="144"/>
    </row>
    <row r="57" spans="1:79" x14ac:dyDescent="0.25">
      <c r="A57" s="119"/>
      <c r="C57" s="22"/>
      <c r="D57" s="16"/>
      <c r="E57" s="23"/>
      <c r="F57" s="16"/>
      <c r="G57" s="6"/>
      <c r="H57" s="5" t="s">
        <v>20</v>
      </c>
      <c r="I57" s="5"/>
      <c r="J57" s="5"/>
      <c r="K57" s="5"/>
      <c r="L57" s="5"/>
      <c r="M57" s="74"/>
      <c r="N57" s="147"/>
      <c r="O57" s="134"/>
      <c r="P57" s="119"/>
      <c r="Q57" s="80"/>
      <c r="R57" s="150"/>
      <c r="S57" s="19"/>
      <c r="T57" s="6"/>
      <c r="U57" s="5" t="s">
        <v>20</v>
      </c>
      <c r="V57" s="5"/>
      <c r="W57" s="5"/>
      <c r="X57" s="5"/>
      <c r="Y57" s="5"/>
      <c r="Z57" s="74"/>
      <c r="AA57" s="141"/>
      <c r="AB57" s="119"/>
      <c r="AC57" s="119"/>
      <c r="AD57" s="82"/>
      <c r="AE57" s="125"/>
      <c r="AF57" s="82"/>
      <c r="AG57" s="128"/>
      <c r="AH57" s="19"/>
      <c r="AI57" s="112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4"/>
      <c r="AW57" s="19"/>
      <c r="AX57" s="112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4"/>
      <c r="BL57" s="119"/>
      <c r="BM57" s="97"/>
      <c r="BN57" s="97"/>
      <c r="BO57" s="97"/>
      <c r="BP57" s="97"/>
      <c r="BQ57" s="97"/>
      <c r="BR57" s="97"/>
      <c r="BS57" s="138"/>
      <c r="BT57" s="13"/>
      <c r="BU57" s="138"/>
      <c r="BV57" s="13"/>
      <c r="BW57" s="125"/>
      <c r="BX57" s="13"/>
      <c r="BY57" s="141"/>
      <c r="BZ57" s="2"/>
      <c r="CA57" s="144"/>
    </row>
    <row r="58" spans="1:79" x14ac:dyDescent="0.25">
      <c r="A58" s="119"/>
      <c r="C58" s="24"/>
      <c r="D58" s="16"/>
      <c r="E58" s="23" t="s">
        <v>5</v>
      </c>
      <c r="F58" s="16"/>
      <c r="G58" s="6">
        <v>0</v>
      </c>
      <c r="H58" s="5">
        <v>0</v>
      </c>
      <c r="I58" s="95">
        <v>50</v>
      </c>
      <c r="J58" s="95">
        <v>61</v>
      </c>
      <c r="K58" s="5">
        <v>0</v>
      </c>
      <c r="L58" s="5">
        <v>0</v>
      </c>
      <c r="M58" s="74">
        <v>0</v>
      </c>
      <c r="N58" s="147"/>
      <c r="O58" s="134"/>
      <c r="P58" s="119"/>
      <c r="Q58" s="80"/>
      <c r="R58" s="150"/>
      <c r="S58" s="19"/>
      <c r="T58" s="6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77"/>
      <c r="AA58" s="141"/>
      <c r="AB58" s="119"/>
      <c r="AC58" s="119"/>
      <c r="AD58" s="82"/>
      <c r="AE58" s="125"/>
      <c r="AF58" s="82"/>
      <c r="AG58" s="128"/>
      <c r="AH58" s="19"/>
      <c r="AI58" s="112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4"/>
      <c r="AW58" s="19"/>
      <c r="AX58" s="112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4"/>
      <c r="BL58" s="119"/>
      <c r="BM58" s="97"/>
      <c r="BN58" s="97"/>
      <c r="BO58" s="97"/>
      <c r="BP58" s="97"/>
      <c r="BQ58" s="97"/>
      <c r="BR58" s="97"/>
      <c r="BS58" s="138"/>
      <c r="BT58" s="13"/>
      <c r="BU58" s="138"/>
      <c r="BV58" s="13"/>
      <c r="BW58" s="125"/>
      <c r="BX58" s="13"/>
      <c r="BY58" s="141"/>
      <c r="BZ58" s="2"/>
      <c r="CA58" s="144"/>
    </row>
    <row r="59" spans="1:79" x14ac:dyDescent="0.25">
      <c r="A59" s="119"/>
      <c r="C59" s="24" t="s">
        <v>66</v>
      </c>
      <c r="D59" s="16"/>
      <c r="E59" s="23" t="s">
        <v>6</v>
      </c>
      <c r="F59" s="16"/>
      <c r="G59" s="6" t="str">
        <f>IF(G56&gt;=90,"A+",IF(G56&gt;=85,"A",IF(G56&gt;=80,"A-",IF(G56&gt;=75,"B+",IF(G56&gt;=73,"B",IF(G56&gt;=70,"B-",IF(G56&gt;=66,"C+",IF(G56&gt;=63,"C",IF(G56&gt;=60,"C-",IF(G56&gt;=50,"D","F"))))))))))</f>
        <v>C-</v>
      </c>
      <c r="H59" s="5" t="str">
        <f>IF(H56&gt;=90,"A+",IF(H56&gt;=85,"A",IF(H56&gt;=80,"A-",IF(H56&gt;=75,"B+",IF(H56&gt;=73,"B",IF(H56&gt;=70,"B-",IF(H56&gt;=66,"C+",IF(H56&gt;=63,"C",IF(H56&gt;=60,"C-",IF(H56&gt;=50,"D","F"))))))))))</f>
        <v>C+</v>
      </c>
      <c r="I59" s="5" t="str">
        <f t="shared" ref="I59:L59" si="66">IF(I56&gt;=90,"A+",IF(I56&gt;=85,"A",IF(I56&gt;=80,"A-",IF(I56&gt;=75,"B+",IF(I56&gt;=73,"B",IF(I56&gt;=70,"B-",IF(I56&gt;=66,"C+",IF(I56&gt;=63,"C",IF(I56&gt;=60,"C-",IF(I56&gt;=50,"D","F"))))))))))</f>
        <v>D</v>
      </c>
      <c r="J59" s="5" t="str">
        <f t="shared" si="66"/>
        <v>C-</v>
      </c>
      <c r="K59" s="5" t="str">
        <f t="shared" si="66"/>
        <v>D</v>
      </c>
      <c r="L59" s="5" t="str">
        <f t="shared" si="66"/>
        <v>D</v>
      </c>
      <c r="M59" s="74">
        <f>VLOOKUP($O$5,vtABLE,2,FALSE)</f>
        <v>0</v>
      </c>
      <c r="N59" s="147"/>
      <c r="O59" s="134"/>
      <c r="P59" s="119"/>
      <c r="Q59" s="80"/>
      <c r="R59" s="150"/>
      <c r="S59" s="19"/>
      <c r="T59" s="6" t="str">
        <f>IF(T56&gt;=90,"A+",IF(T56&gt;=85,"A",IF(T56&gt;=80,"A-",IF(T56&gt;=75,"B+",IF(T56&gt;=73,"B",IF(T56&gt;=70,"B-",IF(T56&gt;=66,"C+",IF(T56&gt;=63,"C",IF(T56&gt;=60,"C-",IF(T56&gt;=50,"D","F"))))))))))</f>
        <v>B+</v>
      </c>
      <c r="U59" s="5" t="str">
        <f>IF(U56&gt;=90,"A+",IF(U56&gt;=85,"A",IF(U56&gt;=80,"A-",IF(U56&gt;=75,"B+",IF(U56&gt;=73,"B",IF(U56&gt;=70,"B-",IF(U56&gt;=66,"C+",IF(U56&gt;=63,"C",IF(U56&gt;=60,"C-",IF(U56&gt;=50,"D","F"))))))))))</f>
        <v>F</v>
      </c>
      <c r="V59" s="5" t="str">
        <f t="shared" ref="V59:Y59" si="67">IF(V56&gt;=90,"A+",IF(V56&gt;=85,"A",IF(V56&gt;=80,"A-",IF(V56&gt;=75,"B+",IF(V56&gt;=73,"B",IF(V56&gt;=70,"B-",IF(V56&gt;=66,"C+",IF(V56&gt;=63,"C",IF(V56&gt;=60,"C-",IF(V56&gt;=50,"D","F"))))))))))</f>
        <v>F</v>
      </c>
      <c r="W59" s="5" t="str">
        <f t="shared" si="67"/>
        <v>C</v>
      </c>
      <c r="X59" s="5" t="str">
        <f t="shared" si="67"/>
        <v>F</v>
      </c>
      <c r="Y59" s="5" t="str">
        <f t="shared" si="67"/>
        <v>F</v>
      </c>
      <c r="Z59" s="77"/>
      <c r="AA59" s="141"/>
      <c r="AB59" s="119"/>
      <c r="AC59" s="119"/>
      <c r="AD59" s="82"/>
      <c r="AE59" s="125"/>
      <c r="AF59" s="82"/>
      <c r="AG59" s="128"/>
      <c r="AH59" s="19"/>
      <c r="AI59" s="112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4"/>
      <c r="AW59" s="19"/>
      <c r="AX59" s="112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14"/>
      <c r="BL59" s="119"/>
      <c r="BM59" s="97"/>
      <c r="BN59" s="97"/>
      <c r="BO59" s="97"/>
      <c r="BP59" s="97"/>
      <c r="BQ59" s="97"/>
      <c r="BR59" s="97"/>
      <c r="BS59" s="138"/>
      <c r="BT59" s="13"/>
      <c r="BU59" s="138"/>
      <c r="BV59" s="13"/>
      <c r="BW59" s="125"/>
      <c r="BX59" s="13"/>
      <c r="BY59" s="141"/>
      <c r="BZ59" s="2"/>
      <c r="CA59" s="144"/>
    </row>
    <row r="60" spans="1:79" ht="15.75" thickBot="1" x14ac:dyDescent="0.3">
      <c r="A60" s="120"/>
      <c r="C60" s="25" t="s">
        <v>25</v>
      </c>
      <c r="D60" s="16"/>
      <c r="E60" s="83" t="s">
        <v>7</v>
      </c>
      <c r="F60" s="16"/>
      <c r="G60" s="29" t="str">
        <f>IF(G56&gt;=80,"4.00", IF(G56=79,"3.90",IF(G56=78,"3.80",IF(G56=77,"3.70",IF(G56=76,"3.60",IF(G56=75,"3.50",IF(G56=74,"3.40",IF(G56&gt;=73,"3.30",IF(G56&gt;=72,"3.20",IF(G56=71,"3.10",IF(G56&gt;=70,"3.00",IF(G56&gt;=69,"2.90",IF(G56=68,"2.80",IF(G56=67,"2.70",IF(G56=66,"2.60",IF(G56=65,"2.50",IF(G56=64,"2.40",IF(G56=63,"2.30",IF(G56=62,"2.20",IF(G56=61,"2.10",IF(G56=60,"2.00",IF(G56=59,"1.90",IF(G56=58,"1.80",IF(G56=57,"1.70",IF(G56=56,"1.60",IF(G56=55,"1.50",IF(G56=54,"1.40",IF(G56=53,"1.30",IF(G56=52,"1.20",IF(G56=51,"1.10",IF(G56=50,"1.00","0.00")))))))))))))))))))))))))))))))</f>
        <v>2.00</v>
      </c>
      <c r="H60" s="30" t="str">
        <f t="shared" ref="H60:L60" si="68">IF(H56&gt;=80,"4.00", IF(H56=79,"3.90",IF(H56=78,"3.80",IF(H56=77,"3.70",IF(H56=76,"3.60",IF(H56=75,"3.50",IF(H56=74,"3.40",IF(H56&gt;=73,"3.30",IF(H56&gt;=72,"3.20",IF(H56=71,"3.10",IF(H56&gt;=70,"3.00",IF(H56&gt;=69,"2.90",IF(H56=68,"2.80",IF(H56=67,"2.70",IF(H56=66,"2.60",IF(H56=65,"2.50",IF(H56=64,"2.40",IF(H56=63,"2.30",IF(H56=62,"2.20",IF(H56=61,"2.10",IF(H56=60,"2.00",IF(H56=59,"1.90",IF(H56=58,"1.80",IF(H56=57,"1.70",IF(H56=56,"1.60",IF(H56=55,"1.50",IF(H56=54,"1.40",IF(H56=53,"1.30",IF(H56=52,"1.20",IF(H56=51,"1.10",IF(H56=50,"1.00","0.00")))))))))))))))))))))))))))))))</f>
        <v>2.80</v>
      </c>
      <c r="I60" s="30" t="str">
        <f t="shared" si="68"/>
        <v>1.00</v>
      </c>
      <c r="J60" s="30" t="str">
        <f t="shared" si="68"/>
        <v>2.10</v>
      </c>
      <c r="K60" s="30" t="str">
        <f t="shared" si="68"/>
        <v>1.00</v>
      </c>
      <c r="L60" s="30" t="str">
        <f t="shared" si="68"/>
        <v>1.00</v>
      </c>
      <c r="M60" s="75"/>
      <c r="N60" s="148"/>
      <c r="O60" s="134"/>
      <c r="P60" s="120"/>
      <c r="Q60" s="80"/>
      <c r="R60" s="151"/>
      <c r="S60" s="19"/>
      <c r="T60" s="29" t="str">
        <f>IF(T56&gt;=80,"4.00", IF(T56=79,"3.90",IF(T56=78,"3.80",IF(T56=77,"3.70",IF(T56=76,"3.60",IF(T56=75,"3.50",IF(T56=74,"3.40",IF(T56&gt;=73,"3.30",IF(T56&gt;=72,"3.20",IF(T56=71,"3.10",IF(T56&gt;=70,"3.00",IF(T56&gt;=69,"2.90",IF(T56=68,"2.80",IF(T56=67,"2.70",IF(T56=66,"2.60",IF(T56=65,"2.50",IF(T56=64,"2.40",IF(T56=63,"2.30",IF(T56=62,"2.20",IF(T56=61,"2.10",IF(T56=60,"2.00",IF(T56=59,"1.90",IF(T56=58,"1.80",IF(T56=57,"1.70",IF(T56=56,"1.60",IF(T56=55,"1.50",IF(T56=54,"1.40",IF(T56=53,"1.30",IF(T56=52,"1.20",IF(T56=51,"1.10",IF(T56=50,"1.00","0.00")))))))))))))))))))))))))))))))</f>
        <v>3.60</v>
      </c>
      <c r="U60" s="30" t="str">
        <f t="shared" ref="U60:Y60" si="69">IF(U56&gt;=80,"4.00", IF(U56=79,"3.90",IF(U56=78,"3.80",IF(U56=77,"3.70",IF(U56=76,"3.60",IF(U56=75,"3.50",IF(U56=74,"3.40",IF(U56&gt;=73,"3.30",IF(U56&gt;=72,"3.20",IF(U56=71,"3.10",IF(U56&gt;=70,"3.00",IF(U56&gt;=69,"2.90",IF(U56=68,"2.80",IF(U56=67,"2.70",IF(U56=66,"2.60",IF(U56=65,"2.50",IF(U56=64,"2.40",IF(U56=63,"2.30",IF(U56=62,"2.20",IF(U56=61,"2.10",IF(U56=60,"2.00",IF(U56=59,"1.90",IF(U56=58,"1.80",IF(U56=57,"1.70",IF(U56=56,"1.60",IF(U56=55,"1.50",IF(U56=54,"1.40",IF(U56=53,"1.30",IF(U56=52,"1.20",IF(U56=51,"1.10",IF(U56=50,"1.00","0.00")))))))))))))))))))))))))))))))</f>
        <v>0.00</v>
      </c>
      <c r="V60" s="30" t="str">
        <f t="shared" si="69"/>
        <v>0.00</v>
      </c>
      <c r="W60" s="30" t="str">
        <f t="shared" si="69"/>
        <v>2.50</v>
      </c>
      <c r="X60" s="30" t="str">
        <f t="shared" si="69"/>
        <v>0.00</v>
      </c>
      <c r="Y60" s="30" t="str">
        <f t="shared" si="69"/>
        <v>0.00</v>
      </c>
      <c r="Z60" s="75"/>
      <c r="AA60" s="142"/>
      <c r="AB60" s="120"/>
      <c r="AC60" s="120"/>
      <c r="AD60" s="83"/>
      <c r="AE60" s="126"/>
      <c r="AF60" s="83"/>
      <c r="AG60" s="129"/>
      <c r="AH60" s="19"/>
      <c r="AI60" s="115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7"/>
      <c r="AW60" s="19"/>
      <c r="AX60" s="115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7"/>
      <c r="BL60" s="120"/>
      <c r="BM60" s="98"/>
      <c r="BN60" s="98"/>
      <c r="BO60" s="98"/>
      <c r="BP60" s="98"/>
      <c r="BQ60" s="98"/>
      <c r="BR60" s="98"/>
      <c r="BS60" s="139"/>
      <c r="BT60" s="13"/>
      <c r="BU60" s="139"/>
      <c r="BV60" s="13"/>
      <c r="BW60" s="126"/>
      <c r="BX60" s="13"/>
      <c r="BY60" s="142"/>
      <c r="BZ60" s="2"/>
      <c r="CA60" s="145"/>
    </row>
    <row r="61" spans="1:79" ht="15" customHeight="1" x14ac:dyDescent="0.25">
      <c r="A61" s="154">
        <v>8</v>
      </c>
      <c r="C61" s="15" t="s">
        <v>36</v>
      </c>
      <c r="D61" s="16"/>
      <c r="E61" s="17" t="s">
        <v>4</v>
      </c>
      <c r="F61" s="16"/>
      <c r="G61" s="3">
        <v>3</v>
      </c>
      <c r="H61" s="4">
        <v>2</v>
      </c>
      <c r="I61" s="4">
        <v>3</v>
      </c>
      <c r="J61" s="4">
        <v>3</v>
      </c>
      <c r="K61" s="4">
        <v>3</v>
      </c>
      <c r="L61" s="4">
        <v>3</v>
      </c>
      <c r="M61" s="73">
        <f>SUM(G61:L61)</f>
        <v>17</v>
      </c>
      <c r="N61" s="146">
        <f>M62/600*100</f>
        <v>0</v>
      </c>
      <c r="O61" s="134">
        <f>(G67*G61)+(H67*H61)+(I67*I61)+(J67*J61)+(L67*L61)+(K67*K61)</f>
        <v>0</v>
      </c>
      <c r="P61" s="118">
        <f>O61/M61</f>
        <v>0</v>
      </c>
      <c r="Q61" s="18"/>
      <c r="R61" s="149" t="str">
        <f>IF(P61&lt;1, " Drop Out Due to Low GPA ", "")</f>
        <v xml:space="preserve"> Drop Out Due to Low GPA </v>
      </c>
      <c r="S61" s="19"/>
      <c r="T61" s="109" t="s">
        <v>137</v>
      </c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1"/>
      <c r="AH61" s="19"/>
      <c r="AI61" s="109" t="s">
        <v>137</v>
      </c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1"/>
      <c r="AW61" s="19"/>
      <c r="AX61" s="109" t="s">
        <v>137</v>
      </c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1"/>
      <c r="BL61" s="118" t="e">
        <f>#REF!/#REF!</f>
        <v>#REF!</v>
      </c>
      <c r="BM61" s="96"/>
      <c r="BN61" s="96"/>
      <c r="BO61" s="96"/>
      <c r="BP61" s="96"/>
      <c r="BQ61" s="96"/>
      <c r="BR61" s="96"/>
      <c r="BS61" s="137">
        <f>BC62+AO62+Z62+M62</f>
        <v>0</v>
      </c>
      <c r="BT61" s="20"/>
      <c r="BU61" s="137">
        <f>BS61/2100*100</f>
        <v>0</v>
      </c>
      <c r="BV61" s="20"/>
      <c r="BW61" s="124">
        <f>(BE61+AQ61+AB61+O61)/(M61+Z61+AO61+BC61)</f>
        <v>0</v>
      </c>
      <c r="BX61" s="21"/>
      <c r="BY61" s="140" t="str">
        <f>IF(BU61&gt;=85,"A",IF(BU61&gt;=80,"A-",IF(BU61&gt;=75,"B+",IF(BU61&gt;=70,"B",IF(BU61&gt;=65,"B-",IF(BU61&gt;=61,"C+",IF(BU61&gt;=58,"C",IF(BU61&gt;=55,"C-",IF(BU61&gt;=50,"D","F")))))))))</f>
        <v>F</v>
      </c>
      <c r="BZ61" s="2"/>
      <c r="CA61" s="143"/>
    </row>
    <row r="62" spans="1:79" x14ac:dyDescent="0.25">
      <c r="A62" s="119"/>
      <c r="C62" s="22"/>
      <c r="D62" s="16"/>
      <c r="E62" s="23" t="s">
        <v>8</v>
      </c>
      <c r="F62" s="16"/>
      <c r="G62" s="106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74">
        <f>L62+K62+J62+I62+H62+G62</f>
        <v>0</v>
      </c>
      <c r="N62" s="147"/>
      <c r="O62" s="134"/>
      <c r="P62" s="119"/>
      <c r="Q62" s="80"/>
      <c r="R62" s="150"/>
      <c r="S62" s="19"/>
      <c r="T62" s="112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4"/>
      <c r="AH62" s="19"/>
      <c r="AI62" s="112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4"/>
      <c r="AW62" s="19"/>
      <c r="AX62" s="112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4"/>
      <c r="BL62" s="119"/>
      <c r="BM62" s="97"/>
      <c r="BN62" s="97"/>
      <c r="BO62" s="97"/>
      <c r="BP62" s="97"/>
      <c r="BQ62" s="97"/>
      <c r="BR62" s="97"/>
      <c r="BS62" s="138"/>
      <c r="BT62" s="13"/>
      <c r="BU62" s="138"/>
      <c r="BV62" s="13"/>
      <c r="BW62" s="125"/>
      <c r="BX62" s="13"/>
      <c r="BY62" s="141"/>
      <c r="BZ62" s="2"/>
      <c r="CA62" s="144"/>
    </row>
    <row r="63" spans="1:79" x14ac:dyDescent="0.25">
      <c r="A63" s="119"/>
      <c r="C63" s="22"/>
      <c r="D63" s="16"/>
      <c r="E63" s="23"/>
      <c r="F63" s="16"/>
      <c r="G63" s="6">
        <f>G62</f>
        <v>0</v>
      </c>
      <c r="H63" s="5">
        <f>H62</f>
        <v>0</v>
      </c>
      <c r="I63" s="5">
        <f t="shared" ref="I63" si="70">I62</f>
        <v>0</v>
      </c>
      <c r="J63" s="5">
        <f>J62</f>
        <v>0</v>
      </c>
      <c r="K63" s="5">
        <f>K62</f>
        <v>0</v>
      </c>
      <c r="L63" s="5">
        <f>L62</f>
        <v>0</v>
      </c>
      <c r="M63" s="74"/>
      <c r="N63" s="147"/>
      <c r="O63" s="134"/>
      <c r="P63" s="119"/>
      <c r="Q63" s="80"/>
      <c r="R63" s="150"/>
      <c r="S63" s="19"/>
      <c r="T63" s="112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4"/>
      <c r="AH63" s="19"/>
      <c r="AI63" s="112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4"/>
      <c r="AW63" s="19"/>
      <c r="AX63" s="112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4"/>
      <c r="BL63" s="119"/>
      <c r="BM63" s="97"/>
      <c r="BN63" s="97"/>
      <c r="BO63" s="97"/>
      <c r="BP63" s="97"/>
      <c r="BQ63" s="97"/>
      <c r="BR63" s="97"/>
      <c r="BS63" s="138"/>
      <c r="BT63" s="13"/>
      <c r="BU63" s="138"/>
      <c r="BV63" s="13"/>
      <c r="BW63" s="125"/>
      <c r="BX63" s="13"/>
      <c r="BY63" s="141"/>
      <c r="BZ63" s="2"/>
      <c r="CA63" s="144"/>
    </row>
    <row r="64" spans="1:79" x14ac:dyDescent="0.25">
      <c r="A64" s="119"/>
      <c r="C64" s="22"/>
      <c r="D64" s="16"/>
      <c r="E64" s="23"/>
      <c r="F64" s="16"/>
      <c r="G64" s="6"/>
      <c r="H64" s="5" t="s">
        <v>20</v>
      </c>
      <c r="I64" s="5"/>
      <c r="J64" s="5"/>
      <c r="K64" s="5"/>
      <c r="L64" s="5"/>
      <c r="M64" s="74"/>
      <c r="N64" s="147"/>
      <c r="O64" s="134"/>
      <c r="P64" s="119"/>
      <c r="Q64" s="80"/>
      <c r="R64" s="150"/>
      <c r="S64" s="19"/>
      <c r="T64" s="112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4"/>
      <c r="AH64" s="19"/>
      <c r="AI64" s="112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4"/>
      <c r="AW64" s="19"/>
      <c r="AX64" s="112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4"/>
      <c r="BL64" s="119"/>
      <c r="BM64" s="97"/>
      <c r="BN64" s="97"/>
      <c r="BO64" s="97"/>
      <c r="BP64" s="97"/>
      <c r="BQ64" s="97"/>
      <c r="BR64" s="97"/>
      <c r="BS64" s="138"/>
      <c r="BT64" s="13"/>
      <c r="BU64" s="138"/>
      <c r="BV64" s="13"/>
      <c r="BW64" s="125"/>
      <c r="BX64" s="13"/>
      <c r="BY64" s="141"/>
      <c r="BZ64" s="2"/>
      <c r="CA64" s="144"/>
    </row>
    <row r="65" spans="1:79" x14ac:dyDescent="0.25">
      <c r="A65" s="119"/>
      <c r="C65" s="24"/>
      <c r="D65" s="16"/>
      <c r="E65" s="23" t="s">
        <v>5</v>
      </c>
      <c r="F65" s="16"/>
      <c r="G65" s="6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74">
        <v>0</v>
      </c>
      <c r="N65" s="147"/>
      <c r="O65" s="134"/>
      <c r="P65" s="119"/>
      <c r="Q65" s="80"/>
      <c r="R65" s="150"/>
      <c r="S65" s="19"/>
      <c r="T65" s="112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4"/>
      <c r="AH65" s="19"/>
      <c r="AI65" s="112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4"/>
      <c r="AW65" s="19"/>
      <c r="AX65" s="112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4"/>
      <c r="BL65" s="119"/>
      <c r="BM65" s="97"/>
      <c r="BN65" s="97"/>
      <c r="BO65" s="97"/>
      <c r="BP65" s="97"/>
      <c r="BQ65" s="97"/>
      <c r="BR65" s="97"/>
      <c r="BS65" s="138"/>
      <c r="BT65" s="13"/>
      <c r="BU65" s="138"/>
      <c r="BV65" s="13"/>
      <c r="BW65" s="125"/>
      <c r="BX65" s="13"/>
      <c r="BY65" s="141"/>
      <c r="BZ65" s="2"/>
      <c r="CA65" s="144"/>
    </row>
    <row r="66" spans="1:79" x14ac:dyDescent="0.25">
      <c r="A66" s="119"/>
      <c r="C66" s="24" t="s">
        <v>67</v>
      </c>
      <c r="D66" s="16"/>
      <c r="E66" s="23" t="s">
        <v>6</v>
      </c>
      <c r="F66" s="16"/>
      <c r="G66" s="6" t="str">
        <f>IF(G63&gt;=90,"A+",IF(G63&gt;=85,"A",IF(G63&gt;=80,"A-",IF(G63&gt;=75,"B+",IF(G63&gt;=73,"B",IF(G63&gt;=70,"B-",IF(G63&gt;=66,"C+",IF(G63&gt;=63,"C",IF(G63&gt;=60,"C-",IF(G63&gt;=50,"D","F"))))))))))</f>
        <v>F</v>
      </c>
      <c r="H66" s="5" t="str">
        <f>IF(H63&gt;=90,"A+",IF(H63&gt;=85,"A",IF(H63&gt;=80,"A-",IF(H63&gt;=75,"B+",IF(H63&gt;=73,"B",IF(H63&gt;=70,"B-",IF(H63&gt;=66,"C+",IF(H63&gt;=63,"C",IF(H63&gt;=60,"C-",IF(H63&gt;=50,"D","F"))))))))))</f>
        <v>F</v>
      </c>
      <c r="I66" s="5" t="str">
        <f t="shared" ref="I66:L66" si="71">IF(I63&gt;=90,"A+",IF(I63&gt;=85,"A",IF(I63&gt;=80,"A-",IF(I63&gt;=75,"B+",IF(I63&gt;=73,"B",IF(I63&gt;=70,"B-",IF(I63&gt;=66,"C+",IF(I63&gt;=63,"C",IF(I63&gt;=60,"C-",IF(I63&gt;=50,"D","F"))))))))))</f>
        <v>F</v>
      </c>
      <c r="J66" s="5" t="str">
        <f t="shared" si="71"/>
        <v>F</v>
      </c>
      <c r="K66" s="5" t="str">
        <f t="shared" si="71"/>
        <v>F</v>
      </c>
      <c r="L66" s="5" t="str">
        <f t="shared" si="71"/>
        <v>F</v>
      </c>
      <c r="M66" s="74">
        <f>VLOOKUP($O$5,vtABLE,2,FALSE)</f>
        <v>0</v>
      </c>
      <c r="N66" s="147"/>
      <c r="O66" s="134"/>
      <c r="P66" s="119"/>
      <c r="Q66" s="80"/>
      <c r="R66" s="150"/>
      <c r="S66" s="19"/>
      <c r="T66" s="112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4"/>
      <c r="AH66" s="19"/>
      <c r="AI66" s="112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4"/>
      <c r="AW66" s="19"/>
      <c r="AX66" s="112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4"/>
      <c r="BL66" s="119"/>
      <c r="BM66" s="97"/>
      <c r="BN66" s="97"/>
      <c r="BO66" s="97"/>
      <c r="BP66" s="97"/>
      <c r="BQ66" s="97"/>
      <c r="BR66" s="97"/>
      <c r="BS66" s="138"/>
      <c r="BT66" s="13"/>
      <c r="BU66" s="138"/>
      <c r="BV66" s="13"/>
      <c r="BW66" s="125"/>
      <c r="BX66" s="13"/>
      <c r="BY66" s="141"/>
      <c r="BZ66" s="2"/>
      <c r="CA66" s="144"/>
    </row>
    <row r="67" spans="1:79" ht="15.75" thickBot="1" x14ac:dyDescent="0.3">
      <c r="A67" s="120"/>
      <c r="C67" s="25" t="s">
        <v>25</v>
      </c>
      <c r="D67" s="16"/>
      <c r="E67" s="83" t="s">
        <v>7</v>
      </c>
      <c r="F67" s="16"/>
      <c r="G67" s="29" t="str">
        <f>IF(G63&gt;=80,"4.00", IF(G63=79,"3.90",IF(G63=78,"3.80",IF(G63=77,"3.70",IF(G63=76,"3.60",IF(G63=75,"3.50",IF(G63=74,"3.40",IF(G63&gt;=73,"3.30",IF(G63&gt;=72,"3.20",IF(G63=71,"3.10",IF(G63&gt;=70,"3.00",IF(G63&gt;=69,"2.90",IF(G63=68,"2.80",IF(G63=67,"2.70",IF(G63=66,"2.60",IF(G63=65,"2.50",IF(G63=64,"2.40",IF(G63=63,"2.30",IF(G63=62,"2.20",IF(G63=61,"2.10",IF(G63=60,"2.00",IF(G63=59,"1.90",IF(G63=58,"1.80",IF(G63=57,"1.70",IF(G63=56,"1.60",IF(G63=55,"1.50",IF(G63=54,"1.40",IF(G63=53,"1.30",IF(G63=52,"1.20",IF(G63=51,"1.10",IF(G63=50,"1.00","0.00")))))))))))))))))))))))))))))))</f>
        <v>0.00</v>
      </c>
      <c r="H67" s="30" t="str">
        <f t="shared" ref="H67:L67" si="72">IF(H63&gt;=80,"4.00", IF(H63=79,"3.90",IF(H63=78,"3.80",IF(H63=77,"3.70",IF(H63=76,"3.60",IF(H63=75,"3.50",IF(H63=74,"3.40",IF(H63&gt;=73,"3.30",IF(H63&gt;=72,"3.20",IF(H63=71,"3.10",IF(H63&gt;=70,"3.00",IF(H63&gt;=69,"2.90",IF(H63=68,"2.80",IF(H63=67,"2.70",IF(H63=66,"2.60",IF(H63=65,"2.50",IF(H63=64,"2.40",IF(H63=63,"2.30",IF(H63=62,"2.20",IF(H63=61,"2.10",IF(H63=60,"2.00",IF(H63=59,"1.90",IF(H63=58,"1.80",IF(H63=57,"1.70",IF(H63=56,"1.60",IF(H63=55,"1.50",IF(H63=54,"1.40",IF(H63=53,"1.30",IF(H63=52,"1.20",IF(H63=51,"1.10",IF(H63=50,"1.00","0.00")))))))))))))))))))))))))))))))</f>
        <v>0.00</v>
      </c>
      <c r="I67" s="30" t="str">
        <f t="shared" si="72"/>
        <v>0.00</v>
      </c>
      <c r="J67" s="30" t="str">
        <f t="shared" si="72"/>
        <v>0.00</v>
      </c>
      <c r="K67" s="30" t="str">
        <f t="shared" si="72"/>
        <v>0.00</v>
      </c>
      <c r="L67" s="30" t="str">
        <f t="shared" si="72"/>
        <v>0.00</v>
      </c>
      <c r="M67" s="75"/>
      <c r="N67" s="148"/>
      <c r="O67" s="134"/>
      <c r="P67" s="120"/>
      <c r="Q67" s="80"/>
      <c r="R67" s="151"/>
      <c r="S67" s="19"/>
      <c r="T67" s="115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7"/>
      <c r="AH67" s="19"/>
      <c r="AI67" s="115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7"/>
      <c r="AW67" s="19"/>
      <c r="AX67" s="115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7"/>
      <c r="BL67" s="120"/>
      <c r="BM67" s="98"/>
      <c r="BN67" s="98"/>
      <c r="BO67" s="98"/>
      <c r="BP67" s="98"/>
      <c r="BQ67" s="98"/>
      <c r="BR67" s="98"/>
      <c r="BS67" s="139"/>
      <c r="BT67" s="13"/>
      <c r="BU67" s="139"/>
      <c r="BV67" s="13"/>
      <c r="BW67" s="126"/>
      <c r="BX67" s="13"/>
      <c r="BY67" s="142"/>
      <c r="BZ67" s="2"/>
      <c r="CA67" s="145"/>
    </row>
    <row r="68" spans="1:79" ht="15" customHeight="1" x14ac:dyDescent="0.25">
      <c r="A68" s="154">
        <v>9</v>
      </c>
      <c r="C68" s="15" t="s">
        <v>37</v>
      </c>
      <c r="D68" s="16"/>
      <c r="E68" s="17" t="s">
        <v>4</v>
      </c>
      <c r="F68" s="16"/>
      <c r="G68" s="3">
        <v>3</v>
      </c>
      <c r="H68" s="4">
        <v>2</v>
      </c>
      <c r="I68" s="4">
        <v>3</v>
      </c>
      <c r="J68" s="4">
        <v>3</v>
      </c>
      <c r="K68" s="4">
        <v>3</v>
      </c>
      <c r="L68" s="4">
        <v>3</v>
      </c>
      <c r="M68" s="73">
        <f>SUM(G68:L68)</f>
        <v>17</v>
      </c>
      <c r="N68" s="146">
        <f>M69/600*100</f>
        <v>54</v>
      </c>
      <c r="O68" s="134">
        <f>(G74*G68)+(H74*H68)+(I74*I68)+(J74*J68)+(L74*L68)+(K74*K68)</f>
        <v>32.700000000000003</v>
      </c>
      <c r="P68" s="118">
        <f>O68/M68</f>
        <v>1.9235294117647062</v>
      </c>
      <c r="Q68" s="18"/>
      <c r="R68" s="149" t="str">
        <f>IF(P68&lt;1, " Drop Out Due to Low GPA ", "")</f>
        <v/>
      </c>
      <c r="S68" s="19"/>
      <c r="T68" s="3">
        <v>3</v>
      </c>
      <c r="U68" s="4">
        <v>2</v>
      </c>
      <c r="V68" s="4">
        <v>3</v>
      </c>
      <c r="W68" s="4">
        <v>3</v>
      </c>
      <c r="X68" s="4">
        <v>3</v>
      </c>
      <c r="Y68" s="4">
        <v>3</v>
      </c>
      <c r="Z68" s="73">
        <f>SUM(T68:Y68)</f>
        <v>17</v>
      </c>
      <c r="AA68" s="140">
        <f>Z69/550*100</f>
        <v>60.18181818181818</v>
      </c>
      <c r="AB68" s="133">
        <f>(T74*T68)+(U74*U68)+(V74*V68)+(W74*W68)+(X74*X68)+(Y68*Y74)</f>
        <v>35</v>
      </c>
      <c r="AC68" s="118">
        <f>AB68/Z68</f>
        <v>2.0588235294117645</v>
      </c>
      <c r="AD68" s="84"/>
      <c r="AE68" s="124">
        <f>(O68+AB68)/(M68+Z68)</f>
        <v>1.9911764705882353</v>
      </c>
      <c r="AF68" s="81"/>
      <c r="AG68" s="127" t="str">
        <f>IF(AE68&lt;1.5, " Drop Out Due to Low CGPA ", "")</f>
        <v/>
      </c>
      <c r="AH68" s="19"/>
      <c r="AI68" s="3">
        <v>3</v>
      </c>
      <c r="AJ68" s="4">
        <v>3</v>
      </c>
      <c r="AK68" s="4">
        <v>3</v>
      </c>
      <c r="AL68" s="4">
        <v>3</v>
      </c>
      <c r="AM68" s="4">
        <v>1</v>
      </c>
      <c r="AN68" s="4">
        <v>3</v>
      </c>
      <c r="AO68" s="73">
        <f>SUM(AI68:AN68)</f>
        <v>16</v>
      </c>
      <c r="AP68" s="135">
        <f>AO69/550*100</f>
        <v>0</v>
      </c>
      <c r="AQ68" s="121">
        <f>(AI74*AI68)+(AJ74*AJ68)+(AK74*AK68)+(AL68*AL74)+(AM74*AM68)+(AN74*AN68)</f>
        <v>0</v>
      </c>
      <c r="AR68" s="123">
        <f>AQ68/AO68</f>
        <v>0</v>
      </c>
      <c r="AS68" s="81"/>
      <c r="AT68" s="124">
        <f>(O68+AB68+AQ68)/(M68+Z68+AO68)</f>
        <v>1.3540000000000001</v>
      </c>
      <c r="AU68" s="81"/>
      <c r="AV68" s="127" t="str">
        <f>IF(AT68&lt;1.75, " Drop Out Due to Low CGPA ", "")</f>
        <v xml:space="preserve"> Drop Out Due to Low CGPA </v>
      </c>
      <c r="AW68" s="19"/>
      <c r="AX68" s="109" t="s">
        <v>137</v>
      </c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1"/>
      <c r="BL68" s="118" t="e">
        <f>#REF!/#REF!</f>
        <v>#REF!</v>
      </c>
      <c r="BM68" s="96"/>
      <c r="BN68" s="96"/>
      <c r="BO68" s="96"/>
      <c r="BP68" s="96"/>
      <c r="BQ68" s="96"/>
      <c r="BR68" s="96"/>
      <c r="BS68" s="137">
        <f>BC69+AO69+Z69+M69</f>
        <v>655</v>
      </c>
      <c r="BT68" s="20"/>
      <c r="BU68" s="137">
        <f>BS68/2100*100</f>
        <v>31.19047619047619</v>
      </c>
      <c r="BV68" s="20"/>
      <c r="BW68" s="124">
        <f>(BE68+AQ68+AB68+O68)/(M68+Z68+AO68+BC68)</f>
        <v>1.3540000000000001</v>
      </c>
      <c r="BX68" s="21"/>
      <c r="BY68" s="140" t="str">
        <f>IF(BU68&gt;=85,"A",IF(BU68&gt;=80,"A-",IF(BU68&gt;=75,"B+",IF(BU68&gt;=70,"B",IF(BU68&gt;=65,"B-",IF(BU68&gt;=61,"C+",IF(BU68&gt;=58,"C",IF(BU68&gt;=55,"C-",IF(BU68&gt;=50,"D","F")))))))))</f>
        <v>F</v>
      </c>
      <c r="BZ68" s="2"/>
      <c r="CA68" s="143"/>
    </row>
    <row r="69" spans="1:79" x14ac:dyDescent="0.25">
      <c r="A69" s="119"/>
      <c r="C69" s="22"/>
      <c r="D69" s="16"/>
      <c r="E69" s="23" t="s">
        <v>8</v>
      </c>
      <c r="F69" s="16"/>
      <c r="G69" s="6">
        <v>62</v>
      </c>
      <c r="H69" s="5">
        <v>35</v>
      </c>
      <c r="I69" s="5">
        <v>32</v>
      </c>
      <c r="J69" s="5">
        <v>34</v>
      </c>
      <c r="K69" s="5">
        <v>58</v>
      </c>
      <c r="L69" s="5">
        <v>29</v>
      </c>
      <c r="M69" s="74">
        <f>L72+K69+J72+I72+H69+G69</f>
        <v>324</v>
      </c>
      <c r="N69" s="147"/>
      <c r="O69" s="134"/>
      <c r="P69" s="119"/>
      <c r="Q69" s="80"/>
      <c r="R69" s="150"/>
      <c r="S69" s="19"/>
      <c r="T69" s="6">
        <v>75</v>
      </c>
      <c r="U69" s="5">
        <v>37</v>
      </c>
      <c r="V69" s="5">
        <v>27</v>
      </c>
      <c r="W69" s="5">
        <v>65</v>
      </c>
      <c r="X69" s="5">
        <v>34</v>
      </c>
      <c r="Y69" s="108">
        <v>27</v>
      </c>
      <c r="Z69" s="74">
        <f>T69+U69+V72+W69+X72+Y72</f>
        <v>331</v>
      </c>
      <c r="AA69" s="141"/>
      <c r="AB69" s="119"/>
      <c r="AC69" s="119"/>
      <c r="AD69" s="82"/>
      <c r="AE69" s="125"/>
      <c r="AF69" s="82"/>
      <c r="AG69" s="128"/>
      <c r="AH69" s="19"/>
      <c r="AI69" s="106">
        <v>0</v>
      </c>
      <c r="AJ69" s="107">
        <v>0</v>
      </c>
      <c r="AK69" s="107">
        <v>0</v>
      </c>
      <c r="AL69" s="107">
        <v>0</v>
      </c>
      <c r="AM69" s="107">
        <v>0</v>
      </c>
      <c r="AN69" s="107">
        <v>0</v>
      </c>
      <c r="AO69" s="74">
        <f>AI69+AJ69+AK69+AL69+AM69+AN69</f>
        <v>0</v>
      </c>
      <c r="AP69" s="135"/>
      <c r="AQ69" s="122"/>
      <c r="AR69" s="119"/>
      <c r="AS69" s="82"/>
      <c r="AT69" s="125"/>
      <c r="AU69" s="82"/>
      <c r="AV69" s="128"/>
      <c r="AW69" s="19"/>
      <c r="AX69" s="112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4"/>
      <c r="BL69" s="119"/>
      <c r="BM69" s="97"/>
      <c r="BN69" s="97"/>
      <c r="BO69" s="97"/>
      <c r="BP69" s="97"/>
      <c r="BQ69" s="97"/>
      <c r="BR69" s="97"/>
      <c r="BS69" s="138"/>
      <c r="BT69" s="13"/>
      <c r="BU69" s="138"/>
      <c r="BV69" s="13"/>
      <c r="BW69" s="125"/>
      <c r="BX69" s="13"/>
      <c r="BY69" s="141"/>
      <c r="BZ69" s="2"/>
      <c r="CA69" s="144"/>
    </row>
    <row r="70" spans="1:79" x14ac:dyDescent="0.25">
      <c r="A70" s="119"/>
      <c r="C70" s="22"/>
      <c r="D70" s="16"/>
      <c r="E70" s="23"/>
      <c r="F70" s="16"/>
      <c r="G70" s="6">
        <f>G69</f>
        <v>62</v>
      </c>
      <c r="H70" s="5">
        <f>H69*2</f>
        <v>70</v>
      </c>
      <c r="I70" s="5">
        <f>I72</f>
        <v>50</v>
      </c>
      <c r="J70" s="5">
        <f>J72</f>
        <v>69</v>
      </c>
      <c r="K70" s="5">
        <f>K69</f>
        <v>58</v>
      </c>
      <c r="L70" s="5">
        <f>L72</f>
        <v>50</v>
      </c>
      <c r="M70" s="74"/>
      <c r="N70" s="147"/>
      <c r="O70" s="134"/>
      <c r="P70" s="119"/>
      <c r="Q70" s="80"/>
      <c r="R70" s="150"/>
      <c r="S70" s="19"/>
      <c r="T70" s="6">
        <f>T69</f>
        <v>75</v>
      </c>
      <c r="U70" s="5">
        <f>U69*2</f>
        <v>74</v>
      </c>
      <c r="V70" s="5">
        <f>V72</f>
        <v>53</v>
      </c>
      <c r="W70" s="5">
        <f>W69</f>
        <v>65</v>
      </c>
      <c r="X70" s="5">
        <f>X72</f>
        <v>51</v>
      </c>
      <c r="Y70" s="5">
        <f>Y72</f>
        <v>50</v>
      </c>
      <c r="Z70" s="74"/>
      <c r="AA70" s="141"/>
      <c r="AB70" s="119"/>
      <c r="AC70" s="119"/>
      <c r="AD70" s="82"/>
      <c r="AE70" s="125"/>
      <c r="AF70" s="82"/>
      <c r="AG70" s="128"/>
      <c r="AH70" s="19"/>
      <c r="AI70" s="6">
        <f>AI69</f>
        <v>0</v>
      </c>
      <c r="AJ70" s="5">
        <f>AJ69</f>
        <v>0</v>
      </c>
      <c r="AK70" s="5">
        <f t="shared" ref="AK70:AN70" si="73">AK69</f>
        <v>0</v>
      </c>
      <c r="AL70" s="5">
        <f t="shared" si="73"/>
        <v>0</v>
      </c>
      <c r="AM70" s="5">
        <f t="shared" si="73"/>
        <v>0</v>
      </c>
      <c r="AN70" s="5">
        <f t="shared" si="73"/>
        <v>0</v>
      </c>
      <c r="AO70" s="74"/>
      <c r="AP70" s="135"/>
      <c r="AQ70" s="122"/>
      <c r="AR70" s="119"/>
      <c r="AS70" s="82"/>
      <c r="AT70" s="125"/>
      <c r="AU70" s="82"/>
      <c r="AV70" s="128"/>
      <c r="AW70" s="19"/>
      <c r="AX70" s="112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4"/>
      <c r="BL70" s="119"/>
      <c r="BM70" s="97"/>
      <c r="BN70" s="97"/>
      <c r="BO70" s="97"/>
      <c r="BP70" s="97"/>
      <c r="BQ70" s="97"/>
      <c r="BR70" s="97"/>
      <c r="BS70" s="138"/>
      <c r="BT70" s="13"/>
      <c r="BU70" s="138"/>
      <c r="BV70" s="13"/>
      <c r="BW70" s="125"/>
      <c r="BX70" s="13"/>
      <c r="BY70" s="141"/>
      <c r="BZ70" s="2"/>
      <c r="CA70" s="144"/>
    </row>
    <row r="71" spans="1:79" x14ac:dyDescent="0.25">
      <c r="A71" s="119"/>
      <c r="C71" s="22"/>
      <c r="D71" s="16"/>
      <c r="E71" s="23"/>
      <c r="F71" s="16"/>
      <c r="G71" s="6"/>
      <c r="H71" s="5" t="s">
        <v>20</v>
      </c>
      <c r="I71" s="5"/>
      <c r="J71" s="5"/>
      <c r="K71" s="5"/>
      <c r="L71" s="5"/>
      <c r="M71" s="74"/>
      <c r="N71" s="147"/>
      <c r="O71" s="134"/>
      <c r="P71" s="119"/>
      <c r="Q71" s="80"/>
      <c r="R71" s="150"/>
      <c r="S71" s="19"/>
      <c r="T71" s="6"/>
      <c r="U71" s="5" t="s">
        <v>20</v>
      </c>
      <c r="V71" s="5"/>
      <c r="W71" s="5"/>
      <c r="X71" s="5"/>
      <c r="Y71" s="5"/>
      <c r="Z71" s="74"/>
      <c r="AA71" s="141"/>
      <c r="AB71" s="119"/>
      <c r="AC71" s="119"/>
      <c r="AD71" s="82"/>
      <c r="AE71" s="125"/>
      <c r="AF71" s="82"/>
      <c r="AG71" s="128"/>
      <c r="AH71" s="19"/>
      <c r="AI71" s="6"/>
      <c r="AJ71" s="5" t="s">
        <v>20</v>
      </c>
      <c r="AK71" s="5"/>
      <c r="AL71" s="5"/>
      <c r="AM71" s="5"/>
      <c r="AN71" s="5"/>
      <c r="AO71" s="74"/>
      <c r="AP71" s="135"/>
      <c r="AQ71" s="122"/>
      <c r="AR71" s="119"/>
      <c r="AS71" s="82"/>
      <c r="AT71" s="125"/>
      <c r="AU71" s="82"/>
      <c r="AV71" s="128"/>
      <c r="AW71" s="19"/>
      <c r="AX71" s="112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4"/>
      <c r="BL71" s="119"/>
      <c r="BM71" s="97"/>
      <c r="BN71" s="97"/>
      <c r="BO71" s="97"/>
      <c r="BP71" s="97"/>
      <c r="BQ71" s="97"/>
      <c r="BR71" s="97"/>
      <c r="BS71" s="138"/>
      <c r="BT71" s="13"/>
      <c r="BU71" s="138"/>
      <c r="BV71" s="13"/>
      <c r="BW71" s="125"/>
      <c r="BX71" s="13"/>
      <c r="BY71" s="141"/>
      <c r="BZ71" s="2"/>
      <c r="CA71" s="144"/>
    </row>
    <row r="72" spans="1:79" x14ac:dyDescent="0.25">
      <c r="A72" s="119"/>
      <c r="C72" s="24"/>
      <c r="D72" s="16"/>
      <c r="E72" s="23" t="s">
        <v>5</v>
      </c>
      <c r="F72" s="16"/>
      <c r="G72" s="6">
        <v>0</v>
      </c>
      <c r="H72" s="5">
        <v>0</v>
      </c>
      <c r="I72" s="95">
        <v>50</v>
      </c>
      <c r="J72" s="95">
        <v>69</v>
      </c>
      <c r="K72" s="5">
        <v>0</v>
      </c>
      <c r="L72" s="95">
        <v>50</v>
      </c>
      <c r="M72" s="74">
        <v>0</v>
      </c>
      <c r="N72" s="147"/>
      <c r="O72" s="134"/>
      <c r="P72" s="119"/>
      <c r="Q72" s="80"/>
      <c r="R72" s="150"/>
      <c r="S72" s="19"/>
      <c r="T72" s="6">
        <v>0</v>
      </c>
      <c r="U72" s="5">
        <v>0</v>
      </c>
      <c r="V72" s="95">
        <v>53</v>
      </c>
      <c r="W72" s="5">
        <v>0</v>
      </c>
      <c r="X72" s="95">
        <v>51</v>
      </c>
      <c r="Y72" s="95">
        <v>50</v>
      </c>
      <c r="Z72" s="77"/>
      <c r="AA72" s="141"/>
      <c r="AB72" s="119"/>
      <c r="AC72" s="119"/>
      <c r="AD72" s="82"/>
      <c r="AE72" s="125"/>
      <c r="AF72" s="82"/>
      <c r="AG72" s="128"/>
      <c r="AH72" s="19"/>
      <c r="AI72" s="6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77"/>
      <c r="AP72" s="135"/>
      <c r="AQ72" s="122"/>
      <c r="AR72" s="119"/>
      <c r="AS72" s="82"/>
      <c r="AT72" s="125"/>
      <c r="AU72" s="82"/>
      <c r="AV72" s="128"/>
      <c r="AW72" s="19"/>
      <c r="AX72" s="112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4"/>
      <c r="BL72" s="119"/>
      <c r="BM72" s="97"/>
      <c r="BN72" s="97"/>
      <c r="BO72" s="97"/>
      <c r="BP72" s="97"/>
      <c r="BQ72" s="97"/>
      <c r="BR72" s="97"/>
      <c r="BS72" s="138"/>
      <c r="BT72" s="13"/>
      <c r="BU72" s="138"/>
      <c r="BV72" s="13"/>
      <c r="BW72" s="125"/>
      <c r="BX72" s="13"/>
      <c r="BY72" s="141"/>
      <c r="BZ72" s="2"/>
      <c r="CA72" s="144"/>
    </row>
    <row r="73" spans="1:79" x14ac:dyDescent="0.25">
      <c r="A73" s="119"/>
      <c r="C73" s="24" t="s">
        <v>68</v>
      </c>
      <c r="D73" s="16"/>
      <c r="E73" s="23" t="s">
        <v>6</v>
      </c>
      <c r="F73" s="16"/>
      <c r="G73" s="6" t="str">
        <f>IF(G70&gt;=90,"A+",IF(G70&gt;=85,"A",IF(G70&gt;=80,"A-",IF(G70&gt;=75,"B+",IF(G70&gt;=73,"B",IF(G70&gt;=70,"B-",IF(G70&gt;=66,"C+",IF(G70&gt;=63,"C",IF(G70&gt;=60,"C-",IF(G70&gt;=50,"D","F"))))))))))</f>
        <v>C-</v>
      </c>
      <c r="H73" s="5" t="str">
        <f>IF(H70&gt;=90,"A+",IF(H70&gt;=85,"A",IF(H70&gt;=80,"A-",IF(H70&gt;=75,"B+",IF(H70&gt;=73,"B",IF(H70&gt;=70,"B-",IF(H70&gt;=66,"C+",IF(H70&gt;=63,"C",IF(H70&gt;=60,"C-",IF(H70&gt;=50,"D","F"))))))))))</f>
        <v>B-</v>
      </c>
      <c r="I73" s="5" t="str">
        <f t="shared" ref="I73:L73" si="74">IF(I70&gt;=90,"A+",IF(I70&gt;=85,"A",IF(I70&gt;=80,"A-",IF(I70&gt;=75,"B+",IF(I70&gt;=73,"B",IF(I70&gt;=70,"B-",IF(I70&gt;=66,"C+",IF(I70&gt;=63,"C",IF(I70&gt;=60,"C-",IF(I70&gt;=50,"D","F"))))))))))</f>
        <v>D</v>
      </c>
      <c r="J73" s="5" t="str">
        <f t="shared" si="74"/>
        <v>C+</v>
      </c>
      <c r="K73" s="5" t="str">
        <f t="shared" si="74"/>
        <v>D</v>
      </c>
      <c r="L73" s="5" t="str">
        <f t="shared" si="74"/>
        <v>D</v>
      </c>
      <c r="M73" s="74">
        <f>VLOOKUP($O$5,vtABLE,2,FALSE)</f>
        <v>0</v>
      </c>
      <c r="N73" s="147"/>
      <c r="O73" s="134"/>
      <c r="P73" s="119"/>
      <c r="Q73" s="80"/>
      <c r="R73" s="150"/>
      <c r="S73" s="19"/>
      <c r="T73" s="6" t="str">
        <f>IF(T70&gt;=90,"A+",IF(T70&gt;=85,"A",IF(T70&gt;=80,"A-",IF(T70&gt;=75,"B+",IF(T70&gt;=73,"B",IF(T70&gt;=70,"B-",IF(T70&gt;=66,"C+",IF(T70&gt;=63,"C",IF(T70&gt;=60,"C-",IF(T70&gt;=50,"D","F"))))))))))</f>
        <v>B+</v>
      </c>
      <c r="U73" s="5" t="str">
        <f>IF(U70&gt;=90,"A+",IF(U70&gt;=85,"A",IF(U70&gt;=80,"A-",IF(U70&gt;=75,"B+",IF(U70&gt;=73,"B",IF(U70&gt;=70,"B-",IF(U70&gt;=66,"C+",IF(U70&gt;=63,"C",IF(U70&gt;=60,"C-",IF(U70&gt;=50,"D","F"))))))))))</f>
        <v>B</v>
      </c>
      <c r="V73" s="5" t="str">
        <f t="shared" ref="V73:Y73" si="75">IF(V70&gt;=90,"A+",IF(V70&gt;=85,"A",IF(V70&gt;=80,"A-",IF(V70&gt;=75,"B+",IF(V70&gt;=73,"B",IF(V70&gt;=70,"B-",IF(V70&gt;=66,"C+",IF(V70&gt;=63,"C",IF(V70&gt;=60,"C-",IF(V70&gt;=50,"D","F"))))))))))</f>
        <v>D</v>
      </c>
      <c r="W73" s="5" t="str">
        <f t="shared" si="75"/>
        <v>C</v>
      </c>
      <c r="X73" s="5" t="str">
        <f t="shared" si="75"/>
        <v>D</v>
      </c>
      <c r="Y73" s="5" t="str">
        <f t="shared" si="75"/>
        <v>D</v>
      </c>
      <c r="Z73" s="77"/>
      <c r="AA73" s="141"/>
      <c r="AB73" s="119"/>
      <c r="AC73" s="119"/>
      <c r="AD73" s="82"/>
      <c r="AE73" s="125"/>
      <c r="AF73" s="82"/>
      <c r="AG73" s="128"/>
      <c r="AH73" s="19"/>
      <c r="AI73" s="6" t="str">
        <f>IF(AI70&gt;=90,"A+",IF(AI70&gt;=85,"A",IF(AI70&gt;=80,"A-",IF(AI70&gt;=75,"B+",IF(AI70&gt;=73,"B",IF(AI70&gt;=70,"B-",IF(AI70&gt;=66,"C+",IF(AI70&gt;=63,"C",IF(AI70&gt;=60,"C-",IF(AI70&gt;=50,"D","F"))))))))))</f>
        <v>F</v>
      </c>
      <c r="AJ73" s="5" t="str">
        <f>IF(AJ70&gt;=90,"A+",IF(AJ70&gt;=85,"A",IF(AJ70&gt;=80,"A-",IF(AJ70&gt;=75,"B+",IF(AJ70&gt;=73,"B",IF(AJ70&gt;=70,"B-",IF(AJ70&gt;=66,"C+",IF(AJ70&gt;=63,"C",IF(AJ70&gt;=60,"C-",IF(AJ70&gt;=50,"D","F"))))))))))</f>
        <v>F</v>
      </c>
      <c r="AK73" s="5" t="str">
        <f t="shared" ref="AK73:AN73" si="76">IF(AK70&gt;=90,"A+",IF(AK70&gt;=85,"A",IF(AK70&gt;=80,"A-",IF(AK70&gt;=75,"B+",IF(AK70&gt;=73,"B",IF(AK70&gt;=70,"B-",IF(AK70&gt;=66,"C+",IF(AK70&gt;=63,"C",IF(AK70&gt;=60,"C-",IF(AK70&gt;=50,"D","F"))))))))))</f>
        <v>F</v>
      </c>
      <c r="AL73" s="5" t="str">
        <f t="shared" si="76"/>
        <v>F</v>
      </c>
      <c r="AM73" s="5" t="str">
        <f t="shared" si="76"/>
        <v>F</v>
      </c>
      <c r="AN73" s="5" t="str">
        <f t="shared" si="76"/>
        <v>F</v>
      </c>
      <c r="AO73" s="77"/>
      <c r="AP73" s="135"/>
      <c r="AQ73" s="122"/>
      <c r="AR73" s="119"/>
      <c r="AS73" s="82"/>
      <c r="AT73" s="125"/>
      <c r="AU73" s="82"/>
      <c r="AV73" s="128"/>
      <c r="AW73" s="19"/>
      <c r="AX73" s="112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4"/>
      <c r="BL73" s="119"/>
      <c r="BM73" s="97"/>
      <c r="BN73" s="97"/>
      <c r="BO73" s="97"/>
      <c r="BP73" s="97"/>
      <c r="BQ73" s="97"/>
      <c r="BR73" s="97"/>
      <c r="BS73" s="138"/>
      <c r="BT73" s="13"/>
      <c r="BU73" s="138"/>
      <c r="BV73" s="13"/>
      <c r="BW73" s="125"/>
      <c r="BX73" s="13"/>
      <c r="BY73" s="141"/>
      <c r="BZ73" s="2"/>
      <c r="CA73" s="144"/>
    </row>
    <row r="74" spans="1:79" ht="15.75" thickBot="1" x14ac:dyDescent="0.3">
      <c r="A74" s="120"/>
      <c r="C74" s="25" t="s">
        <v>25</v>
      </c>
      <c r="D74" s="16"/>
      <c r="E74" s="83" t="s">
        <v>7</v>
      </c>
      <c r="F74" s="16"/>
      <c r="G74" s="29" t="str">
        <f>IF(G70&gt;=80,"4.00", IF(G70=79,"3.90",IF(G70=78,"3.80",IF(G70=77,"3.70",IF(G70=76,"3.60",IF(G70=75,"3.50",IF(G70=74,"3.40",IF(G70&gt;=73,"3.30",IF(G70&gt;=72,"3.20",IF(G70=71,"3.10",IF(G70&gt;=70,"3.00",IF(G70&gt;=69,"2.90",IF(G70=68,"2.80",IF(G70=67,"2.70",IF(G70=66,"2.60",IF(G70=65,"2.50",IF(G70=64,"2.40",IF(G70=63,"2.30",IF(G70=62,"2.20",IF(G70=61,"2.10",IF(G70=60,"2.00",IF(G70=59,"1.90",IF(G70=58,"1.80",IF(G70=57,"1.70",IF(G70=56,"1.60",IF(G70=55,"1.50",IF(G70=54,"1.40",IF(G70=53,"1.30",IF(G70=52,"1.20",IF(G70=51,"1.10",IF(G70=50,"1.00","0.00")))))))))))))))))))))))))))))))</f>
        <v>2.20</v>
      </c>
      <c r="H74" s="30" t="str">
        <f t="shared" ref="H74:L74" si="77">IF(H70&gt;=80,"4.00", IF(H70=79,"3.90",IF(H70=78,"3.80",IF(H70=77,"3.70",IF(H70=76,"3.60",IF(H70=75,"3.50",IF(H70=74,"3.40",IF(H70&gt;=73,"3.30",IF(H70&gt;=72,"3.20",IF(H70=71,"3.10",IF(H70&gt;=70,"3.00",IF(H70&gt;=69,"2.90",IF(H70=68,"2.80",IF(H70=67,"2.70",IF(H70=66,"2.60",IF(H70=65,"2.50",IF(H70=64,"2.40",IF(H70=63,"2.30",IF(H70=62,"2.20",IF(H70=61,"2.10",IF(H70=60,"2.00",IF(H70=59,"1.90",IF(H70=58,"1.80",IF(H70=57,"1.70",IF(H70=56,"1.60",IF(H70=55,"1.50",IF(H70=54,"1.40",IF(H70=53,"1.30",IF(H70=52,"1.20",IF(H70=51,"1.10",IF(H70=50,"1.00","0.00")))))))))))))))))))))))))))))))</f>
        <v>3.00</v>
      </c>
      <c r="I74" s="30" t="str">
        <f t="shared" si="77"/>
        <v>1.00</v>
      </c>
      <c r="J74" s="30" t="str">
        <f t="shared" si="77"/>
        <v>2.90</v>
      </c>
      <c r="K74" s="30" t="str">
        <f t="shared" si="77"/>
        <v>1.80</v>
      </c>
      <c r="L74" s="30" t="str">
        <f t="shared" si="77"/>
        <v>1.00</v>
      </c>
      <c r="M74" s="75"/>
      <c r="N74" s="148"/>
      <c r="O74" s="134"/>
      <c r="P74" s="120"/>
      <c r="Q74" s="80"/>
      <c r="R74" s="151"/>
      <c r="S74" s="19"/>
      <c r="T74" s="29" t="str">
        <f>IF(T70&gt;=80,"4.00", IF(T70=79,"3.90",IF(T70=78,"3.80",IF(T70=77,"3.70",IF(T70=76,"3.60",IF(T70=75,"3.50",IF(T70=74,"3.40",IF(T70&gt;=73,"3.30",IF(T70&gt;=72,"3.20",IF(T70=71,"3.10",IF(T70&gt;=70,"3.00",IF(T70&gt;=69,"2.90",IF(T70=68,"2.80",IF(T70=67,"2.70",IF(T70=66,"2.60",IF(T70=65,"2.50",IF(T70=64,"2.40",IF(T70=63,"2.30",IF(T70=62,"2.20",IF(T70=61,"2.10",IF(T70=60,"2.00",IF(T70=59,"1.90",IF(T70=58,"1.80",IF(T70=57,"1.70",IF(T70=56,"1.60",IF(T70=55,"1.50",IF(T70=54,"1.40",IF(T70=53,"1.30",IF(T70=52,"1.20",IF(T70=51,"1.10",IF(T70=50,"1.00","0.00")))))))))))))))))))))))))))))))</f>
        <v>3.50</v>
      </c>
      <c r="U74" s="30" t="str">
        <f t="shared" ref="U74:Y74" si="78">IF(U70&gt;=80,"4.00", IF(U70=79,"3.90",IF(U70=78,"3.80",IF(U70=77,"3.70",IF(U70=76,"3.60",IF(U70=75,"3.50",IF(U70=74,"3.40",IF(U70&gt;=73,"3.30",IF(U70&gt;=72,"3.20",IF(U70=71,"3.10",IF(U70&gt;=70,"3.00",IF(U70&gt;=69,"2.90",IF(U70=68,"2.80",IF(U70=67,"2.70",IF(U70=66,"2.60",IF(U70=65,"2.50",IF(U70=64,"2.40",IF(U70=63,"2.30",IF(U70=62,"2.20",IF(U70=61,"2.10",IF(U70=60,"2.00",IF(U70=59,"1.90",IF(U70=58,"1.80",IF(U70=57,"1.70",IF(U70=56,"1.60",IF(U70=55,"1.50",IF(U70=54,"1.40",IF(U70=53,"1.30",IF(U70=52,"1.20",IF(U70=51,"1.10",IF(U70=50,"1.00","0.00")))))))))))))))))))))))))))))))</f>
        <v>3.40</v>
      </c>
      <c r="V74" s="30" t="str">
        <f t="shared" si="78"/>
        <v>1.30</v>
      </c>
      <c r="W74" s="30" t="str">
        <f t="shared" si="78"/>
        <v>2.50</v>
      </c>
      <c r="X74" s="30" t="str">
        <f t="shared" si="78"/>
        <v>1.10</v>
      </c>
      <c r="Y74" s="30" t="str">
        <f t="shared" si="78"/>
        <v>1.00</v>
      </c>
      <c r="Z74" s="75"/>
      <c r="AA74" s="142"/>
      <c r="AB74" s="120"/>
      <c r="AC74" s="120"/>
      <c r="AD74" s="83"/>
      <c r="AE74" s="126"/>
      <c r="AF74" s="83"/>
      <c r="AG74" s="129"/>
      <c r="AH74" s="19"/>
      <c r="AI74" s="29" t="str">
        <f>IF(AI70&gt;=80,"4.00", IF(AI70=79,"3.90",IF(AI70=78,"3.80",IF(AI70=77,"3.70",IF(AI70=76,"3.60",IF(AI70=75,"3.50",IF(AI70=74,"3.40",IF(AI70&gt;=73,"3.30",IF(AI70&gt;=72,"3.20",IF(AI70=71,"3.10",IF(AI70&gt;=70,"3.00",IF(AI70&gt;=69,"2.90",IF(AI70=68,"2.80",IF(AI70=67,"2.70",IF(AI70=66,"2.60",IF(AI70=65,"2.50",IF(AI70=64,"2.40",IF(AI70=63,"2.30",IF(AI70=62,"2.20",IF(AI70=61,"2.10",IF(AI70=60,"2.00",IF(AI70=59,"1.90",IF(AI70=58,"1.80",IF(AI70=57,"1.70",IF(AI70=56,"1.60",IF(AI70=55,"1.50",IF(AI70=54,"1.40",IF(AI70=53,"1.30",IF(AI70=52,"1.20",IF(AI70=51,"1.10",IF(AI70=50,"1.00","0.00")))))))))))))))))))))))))))))))</f>
        <v>0.00</v>
      </c>
      <c r="AJ74" s="30" t="str">
        <f t="shared" ref="AJ74:AN74" si="79">IF(AJ70&gt;=80,"4.00", IF(AJ70=79,"3.90",IF(AJ70=78,"3.80",IF(AJ70=77,"3.70",IF(AJ70=76,"3.60",IF(AJ70=75,"3.50",IF(AJ70=74,"3.40",IF(AJ70&gt;=73,"3.30",IF(AJ70&gt;=72,"3.20",IF(AJ70=71,"3.10",IF(AJ70&gt;=70,"3.00",IF(AJ70&gt;=69,"2.90",IF(AJ70=68,"2.80",IF(AJ70=67,"2.70",IF(AJ70=66,"2.60",IF(AJ70=65,"2.50",IF(AJ70=64,"2.40",IF(AJ70=63,"2.30",IF(AJ70=62,"2.20",IF(AJ70=61,"2.10",IF(AJ70=60,"2.00",IF(AJ70=59,"1.90",IF(AJ70=58,"1.80",IF(AJ70=57,"1.70",IF(AJ70=56,"1.60",IF(AJ70=55,"1.50",IF(AJ70=54,"1.40",IF(AJ70=53,"1.30",IF(AJ70=52,"1.20",IF(AJ70=51,"1.10",IF(AJ70=50,"1.00","0.00")))))))))))))))))))))))))))))))</f>
        <v>0.00</v>
      </c>
      <c r="AK74" s="30" t="str">
        <f t="shared" si="79"/>
        <v>0.00</v>
      </c>
      <c r="AL74" s="30" t="str">
        <f t="shared" si="79"/>
        <v>0.00</v>
      </c>
      <c r="AM74" s="30" t="str">
        <f t="shared" si="79"/>
        <v>0.00</v>
      </c>
      <c r="AN74" s="30" t="str">
        <f t="shared" si="79"/>
        <v>0.00</v>
      </c>
      <c r="AO74" s="75"/>
      <c r="AP74" s="136"/>
      <c r="AQ74" s="122"/>
      <c r="AR74" s="120"/>
      <c r="AS74" s="83"/>
      <c r="AT74" s="126"/>
      <c r="AU74" s="83"/>
      <c r="AV74" s="129"/>
      <c r="AW74" s="19"/>
      <c r="AX74" s="115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7"/>
      <c r="BL74" s="120"/>
      <c r="BM74" s="98"/>
      <c r="BN74" s="98"/>
      <c r="BO74" s="98"/>
      <c r="BP74" s="98"/>
      <c r="BQ74" s="98"/>
      <c r="BR74" s="98"/>
      <c r="BS74" s="139"/>
      <c r="BT74" s="13"/>
      <c r="BU74" s="139"/>
      <c r="BV74" s="13"/>
      <c r="BW74" s="126"/>
      <c r="BX74" s="13"/>
      <c r="BY74" s="142"/>
      <c r="BZ74" s="2"/>
      <c r="CA74" s="145"/>
    </row>
    <row r="75" spans="1:79" ht="15" customHeight="1" x14ac:dyDescent="0.25">
      <c r="A75" s="154">
        <v>10</v>
      </c>
      <c r="C75" s="15" t="s">
        <v>38</v>
      </c>
      <c r="D75" s="16"/>
      <c r="E75" s="17" t="s">
        <v>4</v>
      </c>
      <c r="F75" s="16"/>
      <c r="G75" s="3">
        <v>3</v>
      </c>
      <c r="H75" s="4">
        <v>2</v>
      </c>
      <c r="I75" s="4">
        <v>3</v>
      </c>
      <c r="J75" s="4">
        <v>3</v>
      </c>
      <c r="K75" s="4">
        <v>3</v>
      </c>
      <c r="L75" s="4">
        <v>3</v>
      </c>
      <c r="M75" s="73">
        <f>SUM(G75:L75)</f>
        <v>17</v>
      </c>
      <c r="N75" s="146">
        <f>M76/600*100</f>
        <v>60.666666666666671</v>
      </c>
      <c r="O75" s="134">
        <f>(G81*G75)+(H81*H75)+(I81*I75)+(J81*J75)+(L81*L75)+(K81*K75)</f>
        <v>45.099999999999994</v>
      </c>
      <c r="P75" s="118">
        <f>O75/M75</f>
        <v>2.6529411764705877</v>
      </c>
      <c r="Q75" s="18"/>
      <c r="R75" s="149" t="str">
        <f>IF(P75&lt;1, " Drop Out Due to Low GPA ", "")</f>
        <v/>
      </c>
      <c r="S75" s="19"/>
      <c r="T75" s="3">
        <v>3</v>
      </c>
      <c r="U75" s="4">
        <v>2</v>
      </c>
      <c r="V75" s="4">
        <v>3</v>
      </c>
      <c r="W75" s="4">
        <v>3</v>
      </c>
      <c r="X75" s="4">
        <v>3</v>
      </c>
      <c r="Y75" s="4">
        <v>3</v>
      </c>
      <c r="Z75" s="73">
        <f>SUM(T75:Y75)</f>
        <v>17</v>
      </c>
      <c r="AA75" s="140">
        <f>Z76/550*100</f>
        <v>67.454545454545453</v>
      </c>
      <c r="AB75" s="133">
        <f>(T81*T75)+(U81*U75)+(V81*V75)+(W81*W75)+(X81*X75)+(Y75*Y81)</f>
        <v>47.1</v>
      </c>
      <c r="AC75" s="118">
        <f>AB75/Z75</f>
        <v>2.7705882352941176</v>
      </c>
      <c r="AD75" s="84"/>
      <c r="AE75" s="124">
        <f>(O75+AB75)/(M75+Z75)</f>
        <v>2.7117647058823526</v>
      </c>
      <c r="AF75" s="81"/>
      <c r="AG75" s="127" t="str">
        <f>IF(AE75&lt;1.5, " Drop Out Due to Low CGPA ", "")</f>
        <v/>
      </c>
      <c r="AH75" s="19"/>
      <c r="AI75" s="3">
        <v>3</v>
      </c>
      <c r="AJ75" s="4">
        <v>3</v>
      </c>
      <c r="AK75" s="4">
        <v>3</v>
      </c>
      <c r="AL75" s="4">
        <v>3</v>
      </c>
      <c r="AM75" s="4">
        <v>1</v>
      </c>
      <c r="AN75" s="4">
        <v>3</v>
      </c>
      <c r="AO75" s="73">
        <f>SUM(AI75:AN75)</f>
        <v>16</v>
      </c>
      <c r="AP75" s="135">
        <f>AO76/550*100</f>
        <v>0</v>
      </c>
      <c r="AQ75" s="121">
        <f>(AI81*AI75)+(AJ81*AJ75)+(AK81*AK75)+(AL75*AL81)+(AM81*AM75)+(AN81*AN75)</f>
        <v>0</v>
      </c>
      <c r="AR75" s="123">
        <f>AQ75/AO75</f>
        <v>0</v>
      </c>
      <c r="AS75" s="81"/>
      <c r="AT75" s="124">
        <f>(O75+AB75+AQ75)/(M75+Z75+AO75)</f>
        <v>1.8439999999999999</v>
      </c>
      <c r="AU75" s="81"/>
      <c r="AV75" s="127" t="str">
        <f>IF(AT75&lt;1.75, " Drop Out Due to Low CGPA ", "")</f>
        <v/>
      </c>
      <c r="AW75" s="19"/>
      <c r="AX75" s="109" t="s">
        <v>137</v>
      </c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1"/>
      <c r="BL75" s="118" t="e">
        <f>#REF!/#REF!</f>
        <v>#REF!</v>
      </c>
      <c r="BM75" s="96"/>
      <c r="BN75" s="96"/>
      <c r="BO75" s="96"/>
      <c r="BP75" s="96"/>
      <c r="BQ75" s="96"/>
      <c r="BR75" s="96"/>
      <c r="BS75" s="137">
        <f>BC76+AO76+Z76+M76</f>
        <v>735</v>
      </c>
      <c r="BT75" s="20"/>
      <c r="BU75" s="137">
        <f>BS75/2100*100</f>
        <v>35</v>
      </c>
      <c r="BV75" s="20"/>
      <c r="BW75" s="124">
        <f>(BE75+AQ75+AB75+O75)/(M75+Z75+AO75+BC75)</f>
        <v>1.8439999999999999</v>
      </c>
      <c r="BX75" s="21"/>
      <c r="BY75" s="140" t="str">
        <f>IF(BU75&gt;=85,"A",IF(BU75&gt;=80,"A-",IF(BU75&gt;=75,"B+",IF(BU75&gt;=70,"B",IF(BU75&gt;=65,"B-",IF(BU75&gt;=61,"C+",IF(BU75&gt;=58,"C",IF(BU75&gt;=55,"C-",IF(BU75&gt;=50,"D","F")))))))))</f>
        <v>F</v>
      </c>
      <c r="BZ75" s="2"/>
      <c r="CA75" s="143"/>
    </row>
    <row r="76" spans="1:79" x14ac:dyDescent="0.25">
      <c r="A76" s="119"/>
      <c r="C76" s="22"/>
      <c r="D76" s="16"/>
      <c r="E76" s="23" t="s">
        <v>8</v>
      </c>
      <c r="F76" s="16"/>
      <c r="G76" s="6">
        <v>71</v>
      </c>
      <c r="H76" s="5">
        <v>39</v>
      </c>
      <c r="I76" s="5">
        <v>53</v>
      </c>
      <c r="J76" s="5">
        <v>58</v>
      </c>
      <c r="K76" s="5">
        <v>74</v>
      </c>
      <c r="L76" s="5">
        <v>69</v>
      </c>
      <c r="M76" s="74">
        <f>L76+K76+J76+I76+H76+G76</f>
        <v>364</v>
      </c>
      <c r="N76" s="147"/>
      <c r="O76" s="134"/>
      <c r="P76" s="119"/>
      <c r="Q76" s="80"/>
      <c r="R76" s="150"/>
      <c r="S76" s="19"/>
      <c r="T76" s="6">
        <v>77</v>
      </c>
      <c r="U76" s="5">
        <v>38</v>
      </c>
      <c r="V76" s="5">
        <v>57</v>
      </c>
      <c r="W76" s="5">
        <v>70</v>
      </c>
      <c r="X76" s="5">
        <v>71</v>
      </c>
      <c r="Y76" s="5">
        <v>58</v>
      </c>
      <c r="Z76" s="74">
        <f>T76+U76+V76+W76+X76+Y76</f>
        <v>371</v>
      </c>
      <c r="AA76" s="141"/>
      <c r="AB76" s="119"/>
      <c r="AC76" s="119"/>
      <c r="AD76" s="82"/>
      <c r="AE76" s="125"/>
      <c r="AF76" s="82"/>
      <c r="AG76" s="128"/>
      <c r="AH76" s="19"/>
      <c r="AI76" s="106">
        <v>0</v>
      </c>
      <c r="AJ76" s="107">
        <v>0</v>
      </c>
      <c r="AK76" s="107">
        <v>0</v>
      </c>
      <c r="AL76" s="107">
        <v>0</v>
      </c>
      <c r="AM76" s="107">
        <v>0</v>
      </c>
      <c r="AN76" s="107">
        <v>0</v>
      </c>
      <c r="AO76" s="74">
        <f>AI76+AJ76+AK76+AL76+AM76+AN76</f>
        <v>0</v>
      </c>
      <c r="AP76" s="135"/>
      <c r="AQ76" s="122"/>
      <c r="AR76" s="119"/>
      <c r="AS76" s="82"/>
      <c r="AT76" s="125"/>
      <c r="AU76" s="82"/>
      <c r="AV76" s="128"/>
      <c r="AW76" s="19"/>
      <c r="AX76" s="112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4"/>
      <c r="BL76" s="119"/>
      <c r="BM76" s="97"/>
      <c r="BN76" s="97"/>
      <c r="BO76" s="97"/>
      <c r="BP76" s="97"/>
      <c r="BQ76" s="97"/>
      <c r="BR76" s="97"/>
      <c r="BS76" s="138"/>
      <c r="BT76" s="13"/>
      <c r="BU76" s="138"/>
      <c r="BV76" s="13"/>
      <c r="BW76" s="125"/>
      <c r="BX76" s="13"/>
      <c r="BY76" s="141"/>
      <c r="BZ76" s="2"/>
      <c r="CA76" s="144"/>
    </row>
    <row r="77" spans="1:79" x14ac:dyDescent="0.25">
      <c r="A77" s="119"/>
      <c r="C77" s="22"/>
      <c r="D77" s="16"/>
      <c r="E77" s="23"/>
      <c r="F77" s="16"/>
      <c r="G77" s="6">
        <f>G76</f>
        <v>71</v>
      </c>
      <c r="H77" s="5">
        <f>H76*2</f>
        <v>78</v>
      </c>
      <c r="I77" s="5">
        <f t="shared" ref="I77" si="80">I76</f>
        <v>53</v>
      </c>
      <c r="J77" s="5">
        <f>J76</f>
        <v>58</v>
      </c>
      <c r="K77" s="5">
        <f>K76</f>
        <v>74</v>
      </c>
      <c r="L77" s="5">
        <f>L76</f>
        <v>69</v>
      </c>
      <c r="M77" s="74"/>
      <c r="N77" s="147"/>
      <c r="O77" s="134"/>
      <c r="P77" s="119"/>
      <c r="Q77" s="80"/>
      <c r="R77" s="150"/>
      <c r="S77" s="19"/>
      <c r="T77" s="6">
        <f>T76</f>
        <v>77</v>
      </c>
      <c r="U77" s="5">
        <f>U76*2</f>
        <v>76</v>
      </c>
      <c r="V77" s="5">
        <f t="shared" ref="V77" si="81">V76</f>
        <v>57</v>
      </c>
      <c r="W77" s="5">
        <f>W76</f>
        <v>70</v>
      </c>
      <c r="X77" s="5">
        <f>X76</f>
        <v>71</v>
      </c>
      <c r="Y77" s="5">
        <f>Y76</f>
        <v>58</v>
      </c>
      <c r="Z77" s="74"/>
      <c r="AA77" s="141"/>
      <c r="AB77" s="119"/>
      <c r="AC77" s="119"/>
      <c r="AD77" s="82"/>
      <c r="AE77" s="125"/>
      <c r="AF77" s="82"/>
      <c r="AG77" s="128"/>
      <c r="AH77" s="19"/>
      <c r="AI77" s="6">
        <f>AI76</f>
        <v>0</v>
      </c>
      <c r="AJ77" s="5">
        <f>AJ76</f>
        <v>0</v>
      </c>
      <c r="AK77" s="5">
        <f t="shared" ref="AK77:AN77" si="82">AK76</f>
        <v>0</v>
      </c>
      <c r="AL77" s="5">
        <f t="shared" si="82"/>
        <v>0</v>
      </c>
      <c r="AM77" s="5">
        <f t="shared" si="82"/>
        <v>0</v>
      </c>
      <c r="AN77" s="5">
        <f t="shared" si="82"/>
        <v>0</v>
      </c>
      <c r="AO77" s="74"/>
      <c r="AP77" s="135"/>
      <c r="AQ77" s="122"/>
      <c r="AR77" s="119"/>
      <c r="AS77" s="82"/>
      <c r="AT77" s="125"/>
      <c r="AU77" s="82"/>
      <c r="AV77" s="128"/>
      <c r="AW77" s="19"/>
      <c r="AX77" s="112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4"/>
      <c r="BL77" s="119"/>
      <c r="BM77" s="97"/>
      <c r="BN77" s="97"/>
      <c r="BO77" s="97"/>
      <c r="BP77" s="97"/>
      <c r="BQ77" s="97"/>
      <c r="BR77" s="97"/>
      <c r="BS77" s="138"/>
      <c r="BT77" s="13"/>
      <c r="BU77" s="138"/>
      <c r="BV77" s="13"/>
      <c r="BW77" s="125"/>
      <c r="BX77" s="13"/>
      <c r="BY77" s="141"/>
      <c r="BZ77" s="2"/>
      <c r="CA77" s="144"/>
    </row>
    <row r="78" spans="1:79" x14ac:dyDescent="0.25">
      <c r="A78" s="119"/>
      <c r="C78" s="22"/>
      <c r="D78" s="16"/>
      <c r="E78" s="23"/>
      <c r="F78" s="16"/>
      <c r="G78" s="6"/>
      <c r="H78" s="5" t="s">
        <v>20</v>
      </c>
      <c r="I78" s="5"/>
      <c r="J78" s="5"/>
      <c r="K78" s="5"/>
      <c r="L78" s="5"/>
      <c r="M78" s="74"/>
      <c r="N78" s="147"/>
      <c r="O78" s="134"/>
      <c r="P78" s="119"/>
      <c r="Q78" s="80"/>
      <c r="R78" s="150"/>
      <c r="S78" s="19"/>
      <c r="T78" s="6"/>
      <c r="U78" s="5" t="s">
        <v>20</v>
      </c>
      <c r="V78" s="5"/>
      <c r="W78" s="5"/>
      <c r="X78" s="5"/>
      <c r="Y78" s="5"/>
      <c r="Z78" s="74"/>
      <c r="AA78" s="141"/>
      <c r="AB78" s="119"/>
      <c r="AC78" s="119"/>
      <c r="AD78" s="82"/>
      <c r="AE78" s="125"/>
      <c r="AF78" s="82"/>
      <c r="AG78" s="128"/>
      <c r="AH78" s="19"/>
      <c r="AI78" s="6"/>
      <c r="AJ78" s="5" t="s">
        <v>20</v>
      </c>
      <c r="AK78" s="5"/>
      <c r="AL78" s="5"/>
      <c r="AM78" s="5"/>
      <c r="AN78" s="5"/>
      <c r="AO78" s="74"/>
      <c r="AP78" s="135"/>
      <c r="AQ78" s="122"/>
      <c r="AR78" s="119"/>
      <c r="AS78" s="82"/>
      <c r="AT78" s="125"/>
      <c r="AU78" s="82"/>
      <c r="AV78" s="128"/>
      <c r="AW78" s="19"/>
      <c r="AX78" s="112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4"/>
      <c r="BL78" s="119"/>
      <c r="BM78" s="97"/>
      <c r="BN78" s="97"/>
      <c r="BO78" s="97"/>
      <c r="BP78" s="97"/>
      <c r="BQ78" s="97"/>
      <c r="BR78" s="97"/>
      <c r="BS78" s="138"/>
      <c r="BT78" s="13"/>
      <c r="BU78" s="138"/>
      <c r="BV78" s="13"/>
      <c r="BW78" s="125"/>
      <c r="BX78" s="13"/>
      <c r="BY78" s="141"/>
      <c r="BZ78" s="2"/>
      <c r="CA78" s="144"/>
    </row>
    <row r="79" spans="1:79" x14ac:dyDescent="0.25">
      <c r="A79" s="119"/>
      <c r="C79" s="24"/>
      <c r="D79" s="16"/>
      <c r="E79" s="23" t="s">
        <v>5</v>
      </c>
      <c r="F79" s="16"/>
      <c r="G79" s="6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74">
        <v>0</v>
      </c>
      <c r="N79" s="147"/>
      <c r="O79" s="134"/>
      <c r="P79" s="119"/>
      <c r="Q79" s="80"/>
      <c r="R79" s="150"/>
      <c r="S79" s="19"/>
      <c r="T79" s="6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77"/>
      <c r="AA79" s="141"/>
      <c r="AB79" s="119"/>
      <c r="AC79" s="119"/>
      <c r="AD79" s="82"/>
      <c r="AE79" s="125"/>
      <c r="AF79" s="82"/>
      <c r="AG79" s="128"/>
      <c r="AH79" s="19"/>
      <c r="AI79" s="6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77"/>
      <c r="AP79" s="135"/>
      <c r="AQ79" s="122"/>
      <c r="AR79" s="119"/>
      <c r="AS79" s="82"/>
      <c r="AT79" s="125"/>
      <c r="AU79" s="82"/>
      <c r="AV79" s="128"/>
      <c r="AW79" s="19"/>
      <c r="AX79" s="112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4"/>
      <c r="BL79" s="119"/>
      <c r="BM79" s="97"/>
      <c r="BN79" s="97"/>
      <c r="BO79" s="97"/>
      <c r="BP79" s="97"/>
      <c r="BQ79" s="97"/>
      <c r="BR79" s="97"/>
      <c r="BS79" s="138"/>
      <c r="BT79" s="13"/>
      <c r="BU79" s="138"/>
      <c r="BV79" s="13"/>
      <c r="BW79" s="125"/>
      <c r="BX79" s="13"/>
      <c r="BY79" s="141"/>
      <c r="BZ79" s="2"/>
      <c r="CA79" s="144"/>
    </row>
    <row r="80" spans="1:79" x14ac:dyDescent="0.25">
      <c r="A80" s="119"/>
      <c r="C80" s="24" t="s">
        <v>69</v>
      </c>
      <c r="D80" s="16"/>
      <c r="E80" s="23" t="s">
        <v>6</v>
      </c>
      <c r="F80" s="16"/>
      <c r="G80" s="6" t="str">
        <f>IF(G77&gt;=90,"A+",IF(G77&gt;=85,"A",IF(G77&gt;=80,"A-",IF(G77&gt;=75,"B+",IF(G77&gt;=73,"B",IF(G77&gt;=70,"B-",IF(G77&gt;=66,"C+",IF(G77&gt;=63,"C",IF(G77&gt;=60,"C-",IF(G77&gt;=50,"D","F"))))))))))</f>
        <v>B-</v>
      </c>
      <c r="H80" s="5" t="str">
        <f>IF(H77&gt;=90,"A+",IF(H77&gt;=85,"A",IF(H77&gt;=80,"A-",IF(H77&gt;=75,"B+",IF(H77&gt;=73,"B",IF(H77&gt;=70,"B-",IF(H77&gt;=66,"C+",IF(H77&gt;=63,"C",IF(H77&gt;=60,"C-",IF(H77&gt;=50,"D","F"))))))))))</f>
        <v>B+</v>
      </c>
      <c r="I80" s="5" t="str">
        <f t="shared" ref="I80:L80" si="83">IF(I77&gt;=90,"A+",IF(I77&gt;=85,"A",IF(I77&gt;=80,"A-",IF(I77&gt;=75,"B+",IF(I77&gt;=73,"B",IF(I77&gt;=70,"B-",IF(I77&gt;=66,"C+",IF(I77&gt;=63,"C",IF(I77&gt;=60,"C-",IF(I77&gt;=50,"D","F"))))))))))</f>
        <v>D</v>
      </c>
      <c r="J80" s="5" t="str">
        <f t="shared" si="83"/>
        <v>D</v>
      </c>
      <c r="K80" s="5" t="str">
        <f t="shared" si="83"/>
        <v>B</v>
      </c>
      <c r="L80" s="5" t="str">
        <f t="shared" si="83"/>
        <v>C+</v>
      </c>
      <c r="M80" s="74">
        <f>VLOOKUP($O$5,vtABLE,2,FALSE)</f>
        <v>0</v>
      </c>
      <c r="N80" s="147"/>
      <c r="O80" s="134"/>
      <c r="P80" s="119"/>
      <c r="Q80" s="80"/>
      <c r="R80" s="150"/>
      <c r="S80" s="19"/>
      <c r="T80" s="6" t="str">
        <f>IF(T77&gt;=90,"A+",IF(T77&gt;=85,"A",IF(T77&gt;=80,"A-",IF(T77&gt;=75,"B+",IF(T77&gt;=73,"B",IF(T77&gt;=70,"B-",IF(T77&gt;=66,"C+",IF(T77&gt;=63,"C",IF(T77&gt;=60,"C-",IF(T77&gt;=50,"D","F"))))))))))</f>
        <v>B+</v>
      </c>
      <c r="U80" s="5" t="str">
        <f>IF(U77&gt;=90,"A+",IF(U77&gt;=85,"A",IF(U77&gt;=80,"A-",IF(U77&gt;=75,"B+",IF(U77&gt;=73,"B",IF(U77&gt;=70,"B-",IF(U77&gt;=66,"C+",IF(U77&gt;=63,"C",IF(U77&gt;=60,"C-",IF(U77&gt;=50,"D","F"))))))))))</f>
        <v>B+</v>
      </c>
      <c r="V80" s="5" t="str">
        <f t="shared" ref="V80:Y80" si="84">IF(V77&gt;=90,"A+",IF(V77&gt;=85,"A",IF(V77&gt;=80,"A-",IF(V77&gt;=75,"B+",IF(V77&gt;=73,"B",IF(V77&gt;=70,"B-",IF(V77&gt;=66,"C+",IF(V77&gt;=63,"C",IF(V77&gt;=60,"C-",IF(V77&gt;=50,"D","F"))))))))))</f>
        <v>D</v>
      </c>
      <c r="W80" s="5" t="str">
        <f t="shared" si="84"/>
        <v>B-</v>
      </c>
      <c r="X80" s="5" t="str">
        <f t="shared" si="84"/>
        <v>B-</v>
      </c>
      <c r="Y80" s="5" t="str">
        <f t="shared" si="84"/>
        <v>D</v>
      </c>
      <c r="Z80" s="77"/>
      <c r="AA80" s="141"/>
      <c r="AB80" s="119"/>
      <c r="AC80" s="119"/>
      <c r="AD80" s="82"/>
      <c r="AE80" s="125"/>
      <c r="AF80" s="82"/>
      <c r="AG80" s="128"/>
      <c r="AH80" s="19"/>
      <c r="AI80" s="6" t="str">
        <f>IF(AI77&gt;=90,"A+",IF(AI77&gt;=85,"A",IF(AI77&gt;=80,"A-",IF(AI77&gt;=75,"B+",IF(AI77&gt;=73,"B",IF(AI77&gt;=70,"B-",IF(AI77&gt;=66,"C+",IF(AI77&gt;=63,"C",IF(AI77&gt;=60,"C-",IF(AI77&gt;=50,"D","F"))))))))))</f>
        <v>F</v>
      </c>
      <c r="AJ80" s="5" t="str">
        <f>IF(AJ77&gt;=90,"A+",IF(AJ77&gt;=85,"A",IF(AJ77&gt;=80,"A-",IF(AJ77&gt;=75,"B+",IF(AJ77&gt;=73,"B",IF(AJ77&gt;=70,"B-",IF(AJ77&gt;=66,"C+",IF(AJ77&gt;=63,"C",IF(AJ77&gt;=60,"C-",IF(AJ77&gt;=50,"D","F"))))))))))</f>
        <v>F</v>
      </c>
      <c r="AK80" s="5" t="str">
        <f t="shared" ref="AK80:AN80" si="85">IF(AK77&gt;=90,"A+",IF(AK77&gt;=85,"A",IF(AK77&gt;=80,"A-",IF(AK77&gt;=75,"B+",IF(AK77&gt;=73,"B",IF(AK77&gt;=70,"B-",IF(AK77&gt;=66,"C+",IF(AK77&gt;=63,"C",IF(AK77&gt;=60,"C-",IF(AK77&gt;=50,"D","F"))))))))))</f>
        <v>F</v>
      </c>
      <c r="AL80" s="5" t="str">
        <f t="shared" si="85"/>
        <v>F</v>
      </c>
      <c r="AM80" s="5" t="str">
        <f t="shared" si="85"/>
        <v>F</v>
      </c>
      <c r="AN80" s="5" t="str">
        <f t="shared" si="85"/>
        <v>F</v>
      </c>
      <c r="AO80" s="77"/>
      <c r="AP80" s="135"/>
      <c r="AQ80" s="122"/>
      <c r="AR80" s="119"/>
      <c r="AS80" s="82"/>
      <c r="AT80" s="125"/>
      <c r="AU80" s="82"/>
      <c r="AV80" s="128"/>
      <c r="AW80" s="19"/>
      <c r="AX80" s="112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4"/>
      <c r="BL80" s="119"/>
      <c r="BM80" s="97"/>
      <c r="BN80" s="97"/>
      <c r="BO80" s="97"/>
      <c r="BP80" s="97"/>
      <c r="BQ80" s="97"/>
      <c r="BR80" s="97"/>
      <c r="BS80" s="138"/>
      <c r="BT80" s="13"/>
      <c r="BU80" s="138"/>
      <c r="BV80" s="13"/>
      <c r="BW80" s="125"/>
      <c r="BX80" s="13"/>
      <c r="BY80" s="141"/>
      <c r="BZ80" s="2"/>
      <c r="CA80" s="144"/>
    </row>
    <row r="81" spans="1:79" ht="15.75" thickBot="1" x14ac:dyDescent="0.3">
      <c r="A81" s="120"/>
      <c r="C81" s="25" t="s">
        <v>25</v>
      </c>
      <c r="D81" s="16"/>
      <c r="E81" s="83" t="s">
        <v>7</v>
      </c>
      <c r="F81" s="16"/>
      <c r="G81" s="29" t="str">
        <f>IF(G77&gt;=80,"4.00", IF(G77=79,"3.90",IF(G77=78,"3.80",IF(G77=77,"3.70",IF(G77=76,"3.60",IF(G77=75,"3.50",IF(G77=74,"3.40",IF(G77&gt;=73,"3.30",IF(G77&gt;=72,"3.20",IF(G77=71,"3.10",IF(G77&gt;=70,"3.00",IF(G77&gt;=69,"2.90",IF(G77=68,"2.80",IF(G77=67,"2.70",IF(G77=66,"2.60",IF(G77=65,"2.50",IF(G77=64,"2.40",IF(G77=63,"2.30",IF(G77=62,"2.20",IF(G77=61,"2.10",IF(G77=60,"2.00",IF(G77=59,"1.90",IF(G77=58,"1.80",IF(G77=57,"1.70",IF(G77=56,"1.60",IF(G77=55,"1.50",IF(G77=54,"1.40",IF(G77=53,"1.30",IF(G77=52,"1.20",IF(G77=51,"1.10",IF(G77=50,"1.00","0.00")))))))))))))))))))))))))))))))</f>
        <v>3.10</v>
      </c>
      <c r="H81" s="30" t="str">
        <f t="shared" ref="H81:L81" si="86">IF(H77&gt;=80,"4.00", IF(H77=79,"3.90",IF(H77=78,"3.80",IF(H77=77,"3.70",IF(H77=76,"3.60",IF(H77=75,"3.50",IF(H77=74,"3.40",IF(H77&gt;=73,"3.30",IF(H77&gt;=72,"3.20",IF(H77=71,"3.10",IF(H77&gt;=70,"3.00",IF(H77&gt;=69,"2.90",IF(H77=68,"2.80",IF(H77=67,"2.70",IF(H77=66,"2.60",IF(H77=65,"2.50",IF(H77=64,"2.40",IF(H77=63,"2.30",IF(H77=62,"2.20",IF(H77=61,"2.10",IF(H77=60,"2.00",IF(H77=59,"1.90",IF(H77=58,"1.80",IF(H77=57,"1.70",IF(H77=56,"1.60",IF(H77=55,"1.50",IF(H77=54,"1.40",IF(H77=53,"1.30",IF(H77=52,"1.20",IF(H77=51,"1.10",IF(H77=50,"1.00","0.00")))))))))))))))))))))))))))))))</f>
        <v>3.80</v>
      </c>
      <c r="I81" s="30" t="str">
        <f t="shared" si="86"/>
        <v>1.30</v>
      </c>
      <c r="J81" s="30" t="str">
        <f t="shared" si="86"/>
        <v>1.80</v>
      </c>
      <c r="K81" s="30" t="str">
        <f t="shared" si="86"/>
        <v>3.40</v>
      </c>
      <c r="L81" s="30" t="str">
        <f t="shared" si="86"/>
        <v>2.90</v>
      </c>
      <c r="M81" s="75"/>
      <c r="N81" s="148"/>
      <c r="O81" s="134"/>
      <c r="P81" s="120"/>
      <c r="Q81" s="80"/>
      <c r="R81" s="151"/>
      <c r="S81" s="19"/>
      <c r="T81" s="29" t="str">
        <f>IF(T77&gt;=80,"4.00", IF(T77=79,"3.90",IF(T77=78,"3.80",IF(T77=77,"3.70",IF(T77=76,"3.60",IF(T77=75,"3.50",IF(T77=74,"3.40",IF(T77&gt;=73,"3.30",IF(T77&gt;=72,"3.20",IF(T77=71,"3.10",IF(T77&gt;=70,"3.00",IF(T77&gt;=69,"2.90",IF(T77=68,"2.80",IF(T77=67,"2.70",IF(T77=66,"2.60",IF(T77=65,"2.50",IF(T77=64,"2.40",IF(T77=63,"2.30",IF(T77=62,"2.20",IF(T77=61,"2.10",IF(T77=60,"2.00",IF(T77=59,"1.90",IF(T77=58,"1.80",IF(T77=57,"1.70",IF(T77=56,"1.60",IF(T77=55,"1.50",IF(T77=54,"1.40",IF(T77=53,"1.30",IF(T77=52,"1.20",IF(T77=51,"1.10",IF(T77=50,"1.00","0.00")))))))))))))))))))))))))))))))</f>
        <v>3.70</v>
      </c>
      <c r="U81" s="30" t="str">
        <f t="shared" ref="U81:Y81" si="87">IF(U77&gt;=80,"4.00", IF(U77=79,"3.90",IF(U77=78,"3.80",IF(U77=77,"3.70",IF(U77=76,"3.60",IF(U77=75,"3.50",IF(U77=74,"3.40",IF(U77&gt;=73,"3.30",IF(U77&gt;=72,"3.20",IF(U77=71,"3.10",IF(U77&gt;=70,"3.00",IF(U77&gt;=69,"2.90",IF(U77=68,"2.80",IF(U77=67,"2.70",IF(U77=66,"2.60",IF(U77=65,"2.50",IF(U77=64,"2.40",IF(U77=63,"2.30",IF(U77=62,"2.20",IF(U77=61,"2.10",IF(U77=60,"2.00",IF(U77=59,"1.90",IF(U77=58,"1.80",IF(U77=57,"1.70",IF(U77=56,"1.60",IF(U77=55,"1.50",IF(U77=54,"1.40",IF(U77=53,"1.30",IF(U77=52,"1.20",IF(U77=51,"1.10",IF(U77=50,"1.00","0.00")))))))))))))))))))))))))))))))</f>
        <v>3.60</v>
      </c>
      <c r="V81" s="30" t="str">
        <f t="shared" si="87"/>
        <v>1.70</v>
      </c>
      <c r="W81" s="30" t="str">
        <f t="shared" si="87"/>
        <v>3.00</v>
      </c>
      <c r="X81" s="30" t="str">
        <f t="shared" si="87"/>
        <v>3.10</v>
      </c>
      <c r="Y81" s="30" t="str">
        <f t="shared" si="87"/>
        <v>1.80</v>
      </c>
      <c r="Z81" s="75"/>
      <c r="AA81" s="142"/>
      <c r="AB81" s="120"/>
      <c r="AC81" s="120"/>
      <c r="AD81" s="83"/>
      <c r="AE81" s="126"/>
      <c r="AF81" s="83"/>
      <c r="AG81" s="129"/>
      <c r="AH81" s="19"/>
      <c r="AI81" s="29" t="str">
        <f>IF(AI77&gt;=80,"4.00", IF(AI77=79,"3.90",IF(AI77=78,"3.80",IF(AI77=77,"3.70",IF(AI77=76,"3.60",IF(AI77=75,"3.50",IF(AI77=74,"3.40",IF(AI77&gt;=73,"3.30",IF(AI77&gt;=72,"3.20",IF(AI77=71,"3.10",IF(AI77&gt;=70,"3.00",IF(AI77&gt;=69,"2.90",IF(AI77=68,"2.80",IF(AI77=67,"2.70",IF(AI77=66,"2.60",IF(AI77=65,"2.50",IF(AI77=64,"2.40",IF(AI77=63,"2.30",IF(AI77=62,"2.20",IF(AI77=61,"2.10",IF(AI77=60,"2.00",IF(AI77=59,"1.90",IF(AI77=58,"1.80",IF(AI77=57,"1.70",IF(AI77=56,"1.60",IF(AI77=55,"1.50",IF(AI77=54,"1.40",IF(AI77=53,"1.30",IF(AI77=52,"1.20",IF(AI77=51,"1.10",IF(AI77=50,"1.00","0.00")))))))))))))))))))))))))))))))</f>
        <v>0.00</v>
      </c>
      <c r="AJ81" s="30" t="str">
        <f t="shared" ref="AJ81:AN81" si="88">IF(AJ77&gt;=80,"4.00", IF(AJ77=79,"3.90",IF(AJ77=78,"3.80",IF(AJ77=77,"3.70",IF(AJ77=76,"3.60",IF(AJ77=75,"3.50",IF(AJ77=74,"3.40",IF(AJ77&gt;=73,"3.30",IF(AJ77&gt;=72,"3.20",IF(AJ77=71,"3.10",IF(AJ77&gt;=70,"3.00",IF(AJ77&gt;=69,"2.90",IF(AJ77=68,"2.80",IF(AJ77=67,"2.70",IF(AJ77=66,"2.60",IF(AJ77=65,"2.50",IF(AJ77=64,"2.40",IF(AJ77=63,"2.30",IF(AJ77=62,"2.20",IF(AJ77=61,"2.10",IF(AJ77=60,"2.00",IF(AJ77=59,"1.90",IF(AJ77=58,"1.80",IF(AJ77=57,"1.70",IF(AJ77=56,"1.60",IF(AJ77=55,"1.50",IF(AJ77=54,"1.40",IF(AJ77=53,"1.30",IF(AJ77=52,"1.20",IF(AJ77=51,"1.10",IF(AJ77=50,"1.00","0.00")))))))))))))))))))))))))))))))</f>
        <v>0.00</v>
      </c>
      <c r="AK81" s="30" t="str">
        <f t="shared" si="88"/>
        <v>0.00</v>
      </c>
      <c r="AL81" s="30" t="str">
        <f t="shared" si="88"/>
        <v>0.00</v>
      </c>
      <c r="AM81" s="30" t="str">
        <f t="shared" si="88"/>
        <v>0.00</v>
      </c>
      <c r="AN81" s="30" t="str">
        <f t="shared" si="88"/>
        <v>0.00</v>
      </c>
      <c r="AO81" s="75"/>
      <c r="AP81" s="136"/>
      <c r="AQ81" s="122"/>
      <c r="AR81" s="120"/>
      <c r="AS81" s="83"/>
      <c r="AT81" s="126"/>
      <c r="AU81" s="83"/>
      <c r="AV81" s="129"/>
      <c r="AW81" s="19"/>
      <c r="AX81" s="115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7"/>
      <c r="BL81" s="120"/>
      <c r="BM81" s="98"/>
      <c r="BN81" s="98"/>
      <c r="BO81" s="98"/>
      <c r="BP81" s="98"/>
      <c r="BQ81" s="98"/>
      <c r="BR81" s="98"/>
      <c r="BS81" s="139"/>
      <c r="BT81" s="13"/>
      <c r="BU81" s="139"/>
      <c r="BV81" s="13"/>
      <c r="BW81" s="126"/>
      <c r="BX81" s="13"/>
      <c r="BY81" s="142"/>
      <c r="BZ81" s="2"/>
      <c r="CA81" s="145"/>
    </row>
    <row r="82" spans="1:79" ht="15" customHeight="1" x14ac:dyDescent="0.25">
      <c r="A82" s="154">
        <v>11</v>
      </c>
      <c r="C82" s="15" t="s">
        <v>39</v>
      </c>
      <c r="D82" s="16"/>
      <c r="E82" s="17" t="s">
        <v>4</v>
      </c>
      <c r="F82" s="16"/>
      <c r="G82" s="3">
        <v>3</v>
      </c>
      <c r="H82" s="4">
        <v>2</v>
      </c>
      <c r="I82" s="4">
        <v>3</v>
      </c>
      <c r="J82" s="4">
        <v>3</v>
      </c>
      <c r="K82" s="4">
        <v>3</v>
      </c>
      <c r="L82" s="4">
        <v>3</v>
      </c>
      <c r="M82" s="73">
        <f>SUM(G82:L82)</f>
        <v>17</v>
      </c>
      <c r="N82" s="146">
        <f>M83/600*100</f>
        <v>0</v>
      </c>
      <c r="O82" s="134">
        <f>(G88*G82)+(H88*H82)+(I88*I82)+(J88*J82)+(L88*L82)+(K88*K82)</f>
        <v>0</v>
      </c>
      <c r="P82" s="118">
        <f>O82/M82</f>
        <v>0</v>
      </c>
      <c r="Q82" s="18"/>
      <c r="R82" s="149" t="str">
        <f>IF(P82&lt;1, " Drop Out Due to Low GPA ", "")</f>
        <v xml:space="preserve"> Drop Out Due to Low GPA </v>
      </c>
      <c r="S82" s="19"/>
      <c r="T82" s="109" t="s">
        <v>137</v>
      </c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1"/>
      <c r="AH82" s="19"/>
      <c r="AI82" s="109" t="s">
        <v>137</v>
      </c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1"/>
      <c r="AW82" s="19"/>
      <c r="AX82" s="109" t="s">
        <v>137</v>
      </c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1"/>
      <c r="BL82" s="118" t="e">
        <f>#REF!/#REF!</f>
        <v>#REF!</v>
      </c>
      <c r="BM82" s="96"/>
      <c r="BN82" s="96"/>
      <c r="BO82" s="96"/>
      <c r="BP82" s="96"/>
      <c r="BQ82" s="96"/>
      <c r="BR82" s="96"/>
      <c r="BS82" s="137">
        <f>BC83+AO83+Z83+M83</f>
        <v>0</v>
      </c>
      <c r="BT82" s="20"/>
      <c r="BU82" s="137">
        <f>BS82/2100*100</f>
        <v>0</v>
      </c>
      <c r="BV82" s="20"/>
      <c r="BW82" s="124">
        <f>(BE82+AQ82+AB82+O82)/(M82+Z82+AO82+BC82)</f>
        <v>0</v>
      </c>
      <c r="BX82" s="21"/>
      <c r="BY82" s="140" t="str">
        <f>IF(BU82&gt;=85,"A",IF(BU82&gt;=80,"A-",IF(BU82&gt;=75,"B+",IF(BU82&gt;=70,"B",IF(BU82&gt;=65,"B-",IF(BU82&gt;=61,"C+",IF(BU82&gt;=58,"C",IF(BU82&gt;=55,"C-",IF(BU82&gt;=50,"D","F")))))))))</f>
        <v>F</v>
      </c>
      <c r="BZ82" s="2"/>
      <c r="CA82" s="143"/>
    </row>
    <row r="83" spans="1:79" x14ac:dyDescent="0.25">
      <c r="A83" s="119"/>
      <c r="C83" s="22"/>
      <c r="D83" s="16"/>
      <c r="E83" s="23" t="s">
        <v>8</v>
      </c>
      <c r="F83" s="16"/>
      <c r="G83" s="106">
        <v>0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74">
        <f>L83+K83+J83+I83+H83+G83</f>
        <v>0</v>
      </c>
      <c r="N83" s="147"/>
      <c r="O83" s="134"/>
      <c r="P83" s="119"/>
      <c r="Q83" s="80"/>
      <c r="R83" s="150"/>
      <c r="S83" s="19"/>
      <c r="T83" s="112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4"/>
      <c r="AH83" s="19"/>
      <c r="AI83" s="112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4"/>
      <c r="AW83" s="19"/>
      <c r="AX83" s="112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4"/>
      <c r="BL83" s="119"/>
      <c r="BM83" s="97"/>
      <c r="BN83" s="97"/>
      <c r="BO83" s="97"/>
      <c r="BP83" s="97"/>
      <c r="BQ83" s="97"/>
      <c r="BR83" s="97"/>
      <c r="BS83" s="138"/>
      <c r="BT83" s="13"/>
      <c r="BU83" s="138"/>
      <c r="BV83" s="13"/>
      <c r="BW83" s="125"/>
      <c r="BX83" s="13"/>
      <c r="BY83" s="141"/>
      <c r="BZ83" s="2"/>
      <c r="CA83" s="144"/>
    </row>
    <row r="84" spans="1:79" x14ac:dyDescent="0.25">
      <c r="A84" s="119"/>
      <c r="C84" s="22"/>
      <c r="D84" s="16"/>
      <c r="E84" s="23"/>
      <c r="F84" s="16"/>
      <c r="G84" s="6">
        <f>G83</f>
        <v>0</v>
      </c>
      <c r="H84" s="5">
        <f>H83</f>
        <v>0</v>
      </c>
      <c r="I84" s="5">
        <f t="shared" ref="I84" si="89">I83</f>
        <v>0</v>
      </c>
      <c r="J84" s="5">
        <f>J83</f>
        <v>0</v>
      </c>
      <c r="K84" s="5">
        <f>K83</f>
        <v>0</v>
      </c>
      <c r="L84" s="5">
        <f>L83</f>
        <v>0</v>
      </c>
      <c r="M84" s="74"/>
      <c r="N84" s="147"/>
      <c r="O84" s="134"/>
      <c r="P84" s="119"/>
      <c r="Q84" s="80"/>
      <c r="R84" s="150"/>
      <c r="S84" s="19"/>
      <c r="T84" s="112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4"/>
      <c r="AH84" s="19"/>
      <c r="AI84" s="112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4"/>
      <c r="AW84" s="19"/>
      <c r="AX84" s="112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4"/>
      <c r="BL84" s="119"/>
      <c r="BM84" s="97"/>
      <c r="BN84" s="97"/>
      <c r="BO84" s="97"/>
      <c r="BP84" s="97"/>
      <c r="BQ84" s="97"/>
      <c r="BR84" s="97"/>
      <c r="BS84" s="138"/>
      <c r="BT84" s="13"/>
      <c r="BU84" s="138"/>
      <c r="BV84" s="13"/>
      <c r="BW84" s="125"/>
      <c r="BX84" s="13"/>
      <c r="BY84" s="141"/>
      <c r="BZ84" s="2"/>
      <c r="CA84" s="144"/>
    </row>
    <row r="85" spans="1:79" x14ac:dyDescent="0.25">
      <c r="A85" s="119"/>
      <c r="C85" s="22"/>
      <c r="D85" s="16"/>
      <c r="E85" s="23"/>
      <c r="F85" s="16"/>
      <c r="G85" s="6"/>
      <c r="H85" s="5" t="s">
        <v>20</v>
      </c>
      <c r="I85" s="5"/>
      <c r="J85" s="5"/>
      <c r="K85" s="5"/>
      <c r="L85" s="5"/>
      <c r="M85" s="74"/>
      <c r="N85" s="147"/>
      <c r="O85" s="134"/>
      <c r="P85" s="119"/>
      <c r="Q85" s="80"/>
      <c r="R85" s="150"/>
      <c r="S85" s="19"/>
      <c r="T85" s="112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4"/>
      <c r="AH85" s="19"/>
      <c r="AI85" s="112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4"/>
      <c r="AW85" s="19"/>
      <c r="AX85" s="112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4"/>
      <c r="BL85" s="119"/>
      <c r="BM85" s="97"/>
      <c r="BN85" s="97"/>
      <c r="BO85" s="97"/>
      <c r="BP85" s="97"/>
      <c r="BQ85" s="97"/>
      <c r="BR85" s="97"/>
      <c r="BS85" s="138"/>
      <c r="BT85" s="13"/>
      <c r="BU85" s="138"/>
      <c r="BV85" s="13"/>
      <c r="BW85" s="125"/>
      <c r="BX85" s="13"/>
      <c r="BY85" s="141"/>
      <c r="BZ85" s="2"/>
      <c r="CA85" s="144"/>
    </row>
    <row r="86" spans="1:79" x14ac:dyDescent="0.25">
      <c r="A86" s="119"/>
      <c r="C86" s="24"/>
      <c r="D86" s="16"/>
      <c r="E86" s="23" t="s">
        <v>5</v>
      </c>
      <c r="F86" s="16"/>
      <c r="G86" s="6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74">
        <v>0</v>
      </c>
      <c r="N86" s="147"/>
      <c r="O86" s="134"/>
      <c r="P86" s="119"/>
      <c r="Q86" s="80"/>
      <c r="R86" s="150"/>
      <c r="S86" s="19"/>
      <c r="T86" s="112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4"/>
      <c r="AH86" s="19"/>
      <c r="AI86" s="112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4"/>
      <c r="AW86" s="19"/>
      <c r="AX86" s="112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4"/>
      <c r="BL86" s="119"/>
      <c r="BM86" s="97"/>
      <c r="BN86" s="97"/>
      <c r="BO86" s="97"/>
      <c r="BP86" s="97"/>
      <c r="BQ86" s="97"/>
      <c r="BR86" s="97"/>
      <c r="BS86" s="138"/>
      <c r="BT86" s="13"/>
      <c r="BU86" s="138"/>
      <c r="BV86" s="13"/>
      <c r="BW86" s="125"/>
      <c r="BX86" s="13"/>
      <c r="BY86" s="141"/>
      <c r="BZ86" s="2"/>
      <c r="CA86" s="144"/>
    </row>
    <row r="87" spans="1:79" x14ac:dyDescent="0.25">
      <c r="A87" s="119"/>
      <c r="C87" s="24" t="s">
        <v>70</v>
      </c>
      <c r="D87" s="16"/>
      <c r="E87" s="23" t="s">
        <v>6</v>
      </c>
      <c r="F87" s="16"/>
      <c r="G87" s="6" t="str">
        <f>IF(G84&gt;=90,"A+",IF(G84&gt;=85,"A",IF(G84&gt;=80,"A-",IF(G84&gt;=75,"B+",IF(G84&gt;=73,"B",IF(G84&gt;=70,"B-",IF(G84&gt;=66,"C+",IF(G84&gt;=63,"C",IF(G84&gt;=60,"C-",IF(G84&gt;=50,"D","F"))))))))))</f>
        <v>F</v>
      </c>
      <c r="H87" s="5" t="str">
        <f>IF(H84&gt;=90,"A+",IF(H84&gt;=85,"A",IF(H84&gt;=80,"A-",IF(H84&gt;=75,"B+",IF(H84&gt;=73,"B",IF(H84&gt;=70,"B-",IF(H84&gt;=66,"C+",IF(H84&gt;=63,"C",IF(H84&gt;=60,"C-",IF(H84&gt;=50,"D","F"))))))))))</f>
        <v>F</v>
      </c>
      <c r="I87" s="5" t="str">
        <f t="shared" ref="I87:L87" si="90">IF(I84&gt;=90,"A+",IF(I84&gt;=85,"A",IF(I84&gt;=80,"A-",IF(I84&gt;=75,"B+",IF(I84&gt;=73,"B",IF(I84&gt;=70,"B-",IF(I84&gt;=66,"C+",IF(I84&gt;=63,"C",IF(I84&gt;=60,"C-",IF(I84&gt;=50,"D","F"))))))))))</f>
        <v>F</v>
      </c>
      <c r="J87" s="5" t="str">
        <f t="shared" si="90"/>
        <v>F</v>
      </c>
      <c r="K87" s="5" t="str">
        <f t="shared" si="90"/>
        <v>F</v>
      </c>
      <c r="L87" s="5" t="str">
        <f t="shared" si="90"/>
        <v>F</v>
      </c>
      <c r="M87" s="74">
        <f>VLOOKUP($O$5,vtABLE,2,FALSE)</f>
        <v>0</v>
      </c>
      <c r="N87" s="147"/>
      <c r="O87" s="134"/>
      <c r="P87" s="119"/>
      <c r="Q87" s="80"/>
      <c r="R87" s="150"/>
      <c r="S87" s="19"/>
      <c r="T87" s="112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4"/>
      <c r="AH87" s="19"/>
      <c r="AI87" s="112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4"/>
      <c r="AW87" s="19"/>
      <c r="AX87" s="112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4"/>
      <c r="BL87" s="119"/>
      <c r="BM87" s="97"/>
      <c r="BN87" s="97"/>
      <c r="BO87" s="97"/>
      <c r="BP87" s="97"/>
      <c r="BQ87" s="97"/>
      <c r="BR87" s="97"/>
      <c r="BS87" s="138"/>
      <c r="BT87" s="13"/>
      <c r="BU87" s="138"/>
      <c r="BV87" s="13"/>
      <c r="BW87" s="125"/>
      <c r="BX87" s="13"/>
      <c r="BY87" s="141"/>
      <c r="BZ87" s="2"/>
      <c r="CA87" s="144"/>
    </row>
    <row r="88" spans="1:79" ht="15.75" thickBot="1" x14ac:dyDescent="0.3">
      <c r="A88" s="120"/>
      <c r="C88" s="25" t="s">
        <v>25</v>
      </c>
      <c r="D88" s="16"/>
      <c r="E88" s="83" t="s">
        <v>7</v>
      </c>
      <c r="F88" s="16"/>
      <c r="G88" s="29" t="str">
        <f>IF(G84&gt;=80,"4.00", IF(G84=79,"3.90",IF(G84=78,"3.80",IF(G84=77,"3.70",IF(G84=76,"3.60",IF(G84=75,"3.50",IF(G84=74,"3.40",IF(G84&gt;=73,"3.30",IF(G84&gt;=72,"3.20",IF(G84=71,"3.10",IF(G84&gt;=70,"3.00",IF(G84&gt;=69,"2.90",IF(G84=68,"2.80",IF(G84=67,"2.70",IF(G84=66,"2.60",IF(G84=65,"2.50",IF(G84=64,"2.40",IF(G84=63,"2.30",IF(G84=62,"2.20",IF(G84=61,"2.10",IF(G84=60,"2.00",IF(G84=59,"1.90",IF(G84=58,"1.80",IF(G84=57,"1.70",IF(G84=56,"1.60",IF(G84=55,"1.50",IF(G84=54,"1.40",IF(G84=53,"1.30",IF(G84=52,"1.20",IF(G84=51,"1.10",IF(G84=50,"1.00","0.00")))))))))))))))))))))))))))))))</f>
        <v>0.00</v>
      </c>
      <c r="H88" s="30" t="str">
        <f t="shared" ref="H88:L88" si="91">IF(H84&gt;=80,"4.00", IF(H84=79,"3.90",IF(H84=78,"3.80",IF(H84=77,"3.70",IF(H84=76,"3.60",IF(H84=75,"3.50",IF(H84=74,"3.40",IF(H84&gt;=73,"3.30",IF(H84&gt;=72,"3.20",IF(H84=71,"3.10",IF(H84&gt;=70,"3.00",IF(H84&gt;=69,"2.90",IF(H84=68,"2.80",IF(H84=67,"2.70",IF(H84=66,"2.60",IF(H84=65,"2.50",IF(H84=64,"2.40",IF(H84=63,"2.30",IF(H84=62,"2.20",IF(H84=61,"2.10",IF(H84=60,"2.00",IF(H84=59,"1.90",IF(H84=58,"1.80",IF(H84=57,"1.70",IF(H84=56,"1.60",IF(H84=55,"1.50",IF(H84=54,"1.40",IF(H84=53,"1.30",IF(H84=52,"1.20",IF(H84=51,"1.10",IF(H84=50,"1.00","0.00")))))))))))))))))))))))))))))))</f>
        <v>0.00</v>
      </c>
      <c r="I88" s="30" t="str">
        <f t="shared" si="91"/>
        <v>0.00</v>
      </c>
      <c r="J88" s="30" t="str">
        <f t="shared" si="91"/>
        <v>0.00</v>
      </c>
      <c r="K88" s="30" t="str">
        <f t="shared" si="91"/>
        <v>0.00</v>
      </c>
      <c r="L88" s="30" t="str">
        <f t="shared" si="91"/>
        <v>0.00</v>
      </c>
      <c r="M88" s="75"/>
      <c r="N88" s="148"/>
      <c r="O88" s="134"/>
      <c r="P88" s="120"/>
      <c r="Q88" s="80"/>
      <c r="R88" s="151"/>
      <c r="S88" s="19"/>
      <c r="T88" s="115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7"/>
      <c r="AH88" s="19"/>
      <c r="AI88" s="115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7"/>
      <c r="AW88" s="19"/>
      <c r="AX88" s="115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7"/>
      <c r="BL88" s="120"/>
      <c r="BM88" s="98"/>
      <c r="BN88" s="98"/>
      <c r="BO88" s="98"/>
      <c r="BP88" s="98"/>
      <c r="BQ88" s="98"/>
      <c r="BR88" s="98"/>
      <c r="BS88" s="139"/>
      <c r="BT88" s="13"/>
      <c r="BU88" s="139"/>
      <c r="BV88" s="13"/>
      <c r="BW88" s="126"/>
      <c r="BX88" s="13"/>
      <c r="BY88" s="142"/>
      <c r="BZ88" s="2"/>
      <c r="CA88" s="145"/>
    </row>
    <row r="89" spans="1:79" ht="15" customHeight="1" x14ac:dyDescent="0.25">
      <c r="A89" s="154">
        <v>12</v>
      </c>
      <c r="C89" s="15" t="s">
        <v>40</v>
      </c>
      <c r="D89" s="16"/>
      <c r="E89" s="17" t="s">
        <v>4</v>
      </c>
      <c r="F89" s="16"/>
      <c r="G89" s="3">
        <v>3</v>
      </c>
      <c r="H89" s="4">
        <v>2</v>
      </c>
      <c r="I89" s="4">
        <v>3</v>
      </c>
      <c r="J89" s="4">
        <v>3</v>
      </c>
      <c r="K89" s="4">
        <v>3</v>
      </c>
      <c r="L89" s="4">
        <v>3</v>
      </c>
      <c r="M89" s="73">
        <f>SUM(G89:L89)</f>
        <v>17</v>
      </c>
      <c r="N89" s="146">
        <f>M90/600*100</f>
        <v>0</v>
      </c>
      <c r="O89" s="134">
        <f>(G95*G89)+(H95*H89)+(I95*I89)+(J95*J89)+(L95*L89)+(K95*K89)</f>
        <v>0</v>
      </c>
      <c r="P89" s="118">
        <f>O89/M89</f>
        <v>0</v>
      </c>
      <c r="Q89" s="18"/>
      <c r="R89" s="149" t="str">
        <f>IF(P89&lt;1, " Drop Out Due to Low GPA ", "")</f>
        <v xml:space="preserve"> Drop Out Due to Low GPA </v>
      </c>
      <c r="S89" s="19"/>
      <c r="T89" s="109" t="s">
        <v>137</v>
      </c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1"/>
      <c r="AH89" s="19"/>
      <c r="AI89" s="109" t="s">
        <v>137</v>
      </c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1"/>
      <c r="AW89" s="19"/>
      <c r="AX89" s="109" t="s">
        <v>137</v>
      </c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1"/>
      <c r="BL89" s="118" t="e">
        <f>#REF!/#REF!</f>
        <v>#REF!</v>
      </c>
      <c r="BM89" s="96"/>
      <c r="BN89" s="96"/>
      <c r="BO89" s="96"/>
      <c r="BP89" s="96"/>
      <c r="BQ89" s="96"/>
      <c r="BR89" s="96"/>
      <c r="BS89" s="137">
        <f>BC90+AO90+Z90+M90</f>
        <v>0</v>
      </c>
      <c r="BT89" s="20"/>
      <c r="BU89" s="137">
        <f>BS89/2100*100</f>
        <v>0</v>
      </c>
      <c r="BV89" s="20"/>
      <c r="BW89" s="124">
        <f>(BE89+AQ89+AB89+O89)/(M89+Z89+AO89+BC89)</f>
        <v>0</v>
      </c>
      <c r="BX89" s="21"/>
      <c r="BY89" s="140" t="str">
        <f>IF(BU89&gt;=85,"A",IF(BU89&gt;=80,"A-",IF(BU89&gt;=75,"B+",IF(BU89&gt;=70,"B",IF(BU89&gt;=65,"B-",IF(BU89&gt;=61,"C+",IF(BU89&gt;=58,"C",IF(BU89&gt;=55,"C-",IF(BU89&gt;=50,"D","F")))))))))</f>
        <v>F</v>
      </c>
      <c r="BZ89" s="2"/>
      <c r="CA89" s="143"/>
    </row>
    <row r="90" spans="1:79" x14ac:dyDescent="0.25">
      <c r="A90" s="119"/>
      <c r="C90" s="22"/>
      <c r="D90" s="16"/>
      <c r="E90" s="23" t="s">
        <v>8</v>
      </c>
      <c r="F90" s="16"/>
      <c r="G90" s="106">
        <v>0</v>
      </c>
      <c r="H90" s="107">
        <v>0</v>
      </c>
      <c r="I90" s="107">
        <v>0</v>
      </c>
      <c r="J90" s="107">
        <v>0</v>
      </c>
      <c r="K90" s="107">
        <v>0</v>
      </c>
      <c r="L90" s="107">
        <v>0</v>
      </c>
      <c r="M90" s="74">
        <f>L90+K90+J90+I90+H90+G90</f>
        <v>0</v>
      </c>
      <c r="N90" s="147"/>
      <c r="O90" s="134"/>
      <c r="P90" s="119"/>
      <c r="Q90" s="80"/>
      <c r="R90" s="150"/>
      <c r="S90" s="19"/>
      <c r="T90" s="112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4"/>
      <c r="AH90" s="19"/>
      <c r="AI90" s="112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4"/>
      <c r="AW90" s="19"/>
      <c r="AX90" s="112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4"/>
      <c r="BL90" s="119"/>
      <c r="BM90" s="97"/>
      <c r="BN90" s="97"/>
      <c r="BO90" s="97"/>
      <c r="BP90" s="97"/>
      <c r="BQ90" s="97"/>
      <c r="BR90" s="97"/>
      <c r="BS90" s="138"/>
      <c r="BT90" s="13"/>
      <c r="BU90" s="138"/>
      <c r="BV90" s="13"/>
      <c r="BW90" s="125"/>
      <c r="BX90" s="13"/>
      <c r="BY90" s="141"/>
      <c r="BZ90" s="2"/>
      <c r="CA90" s="144"/>
    </row>
    <row r="91" spans="1:79" x14ac:dyDescent="0.25">
      <c r="A91" s="119"/>
      <c r="C91" s="22"/>
      <c r="D91" s="16"/>
      <c r="E91" s="23"/>
      <c r="F91" s="16"/>
      <c r="G91" s="6">
        <f>G90</f>
        <v>0</v>
      </c>
      <c r="H91" s="5">
        <f>H90</f>
        <v>0</v>
      </c>
      <c r="I91" s="5">
        <f t="shared" ref="I91" si="92">I90</f>
        <v>0</v>
      </c>
      <c r="J91" s="5">
        <f>J90</f>
        <v>0</v>
      </c>
      <c r="K91" s="5">
        <f>K90</f>
        <v>0</v>
      </c>
      <c r="L91" s="5">
        <f>L90</f>
        <v>0</v>
      </c>
      <c r="M91" s="74"/>
      <c r="N91" s="147"/>
      <c r="O91" s="134"/>
      <c r="P91" s="119"/>
      <c r="Q91" s="80"/>
      <c r="R91" s="150"/>
      <c r="S91" s="19"/>
      <c r="T91" s="112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4"/>
      <c r="AH91" s="19"/>
      <c r="AI91" s="112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4"/>
      <c r="AW91" s="19"/>
      <c r="AX91" s="112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4"/>
      <c r="BL91" s="119"/>
      <c r="BM91" s="97"/>
      <c r="BN91" s="97"/>
      <c r="BO91" s="97"/>
      <c r="BP91" s="97"/>
      <c r="BQ91" s="97"/>
      <c r="BR91" s="97"/>
      <c r="BS91" s="138"/>
      <c r="BT91" s="13"/>
      <c r="BU91" s="138"/>
      <c r="BV91" s="13"/>
      <c r="BW91" s="125"/>
      <c r="BX91" s="13"/>
      <c r="BY91" s="141"/>
      <c r="BZ91" s="2"/>
      <c r="CA91" s="144"/>
    </row>
    <row r="92" spans="1:79" x14ac:dyDescent="0.25">
      <c r="A92" s="119"/>
      <c r="C92" s="22"/>
      <c r="D92" s="16"/>
      <c r="E92" s="23"/>
      <c r="F92" s="16"/>
      <c r="G92" s="6"/>
      <c r="H92" s="5" t="s">
        <v>20</v>
      </c>
      <c r="I92" s="5"/>
      <c r="J92" s="5"/>
      <c r="K92" s="5"/>
      <c r="L92" s="5"/>
      <c r="M92" s="74"/>
      <c r="N92" s="147"/>
      <c r="O92" s="134"/>
      <c r="P92" s="119"/>
      <c r="Q92" s="80"/>
      <c r="R92" s="150"/>
      <c r="S92" s="19"/>
      <c r="T92" s="112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4"/>
      <c r="AH92" s="19"/>
      <c r="AI92" s="112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4"/>
      <c r="AW92" s="19"/>
      <c r="AX92" s="112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4"/>
      <c r="BL92" s="119"/>
      <c r="BM92" s="97"/>
      <c r="BN92" s="97"/>
      <c r="BO92" s="97"/>
      <c r="BP92" s="97"/>
      <c r="BQ92" s="97"/>
      <c r="BR92" s="97"/>
      <c r="BS92" s="138"/>
      <c r="BT92" s="13"/>
      <c r="BU92" s="138"/>
      <c r="BV92" s="13"/>
      <c r="BW92" s="125"/>
      <c r="BX92" s="13"/>
      <c r="BY92" s="141"/>
      <c r="BZ92" s="2"/>
      <c r="CA92" s="144"/>
    </row>
    <row r="93" spans="1:79" x14ac:dyDescent="0.25">
      <c r="A93" s="119"/>
      <c r="C93" s="24"/>
      <c r="D93" s="16"/>
      <c r="E93" s="23" t="s">
        <v>5</v>
      </c>
      <c r="F93" s="16"/>
      <c r="G93" s="6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74">
        <v>0</v>
      </c>
      <c r="N93" s="147"/>
      <c r="O93" s="134"/>
      <c r="P93" s="119"/>
      <c r="Q93" s="80"/>
      <c r="R93" s="150"/>
      <c r="S93" s="19"/>
      <c r="T93" s="112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4"/>
      <c r="AH93" s="19"/>
      <c r="AI93" s="112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4"/>
      <c r="AW93" s="19"/>
      <c r="AX93" s="112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4"/>
      <c r="BL93" s="119"/>
      <c r="BM93" s="97"/>
      <c r="BN93" s="97"/>
      <c r="BO93" s="97"/>
      <c r="BP93" s="97"/>
      <c r="BQ93" s="97"/>
      <c r="BR93" s="97"/>
      <c r="BS93" s="138"/>
      <c r="BT93" s="13"/>
      <c r="BU93" s="138"/>
      <c r="BV93" s="13"/>
      <c r="BW93" s="125"/>
      <c r="BX93" s="13"/>
      <c r="BY93" s="141"/>
      <c r="BZ93" s="2"/>
      <c r="CA93" s="144"/>
    </row>
    <row r="94" spans="1:79" x14ac:dyDescent="0.25">
      <c r="A94" s="119"/>
      <c r="C94" s="24" t="s">
        <v>71</v>
      </c>
      <c r="D94" s="16"/>
      <c r="E94" s="23" t="s">
        <v>6</v>
      </c>
      <c r="F94" s="16"/>
      <c r="G94" s="6" t="str">
        <f>IF(G91&gt;=90,"A+",IF(G91&gt;=85,"A",IF(G91&gt;=80,"A-",IF(G91&gt;=75,"B+",IF(G91&gt;=73,"B",IF(G91&gt;=70,"B-",IF(G91&gt;=66,"C+",IF(G91&gt;=63,"C",IF(G91&gt;=60,"C-",IF(G91&gt;=50,"D","F"))))))))))</f>
        <v>F</v>
      </c>
      <c r="H94" s="5" t="str">
        <f>IF(H91&gt;=90,"A+",IF(H91&gt;=85,"A",IF(H91&gt;=80,"A-",IF(H91&gt;=75,"B+",IF(H91&gt;=73,"B",IF(H91&gt;=70,"B-",IF(H91&gt;=66,"C+",IF(H91&gt;=63,"C",IF(H91&gt;=60,"C-",IF(H91&gt;=50,"D","F"))))))))))</f>
        <v>F</v>
      </c>
      <c r="I94" s="5" t="str">
        <f t="shared" ref="I94:L94" si="93">IF(I91&gt;=90,"A+",IF(I91&gt;=85,"A",IF(I91&gt;=80,"A-",IF(I91&gt;=75,"B+",IF(I91&gt;=73,"B",IF(I91&gt;=70,"B-",IF(I91&gt;=66,"C+",IF(I91&gt;=63,"C",IF(I91&gt;=60,"C-",IF(I91&gt;=50,"D","F"))))))))))</f>
        <v>F</v>
      </c>
      <c r="J94" s="5" t="str">
        <f t="shared" si="93"/>
        <v>F</v>
      </c>
      <c r="K94" s="5" t="str">
        <f t="shared" si="93"/>
        <v>F</v>
      </c>
      <c r="L94" s="5" t="str">
        <f t="shared" si="93"/>
        <v>F</v>
      </c>
      <c r="M94" s="74">
        <f>VLOOKUP($O$5,vtABLE,2,FALSE)</f>
        <v>0</v>
      </c>
      <c r="N94" s="147"/>
      <c r="O94" s="134"/>
      <c r="P94" s="119"/>
      <c r="Q94" s="80"/>
      <c r="R94" s="150"/>
      <c r="S94" s="19"/>
      <c r="T94" s="112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/>
      <c r="AH94" s="19"/>
      <c r="AI94" s="112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4"/>
      <c r="AW94" s="19"/>
      <c r="AX94" s="112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4"/>
      <c r="BL94" s="119"/>
      <c r="BM94" s="97"/>
      <c r="BN94" s="97"/>
      <c r="BO94" s="97"/>
      <c r="BP94" s="97"/>
      <c r="BQ94" s="97"/>
      <c r="BR94" s="97"/>
      <c r="BS94" s="138"/>
      <c r="BT94" s="13"/>
      <c r="BU94" s="138"/>
      <c r="BV94" s="13"/>
      <c r="BW94" s="125"/>
      <c r="BX94" s="13"/>
      <c r="BY94" s="141"/>
      <c r="BZ94" s="2"/>
      <c r="CA94" s="144"/>
    </row>
    <row r="95" spans="1:79" ht="15.75" thickBot="1" x14ac:dyDescent="0.3">
      <c r="A95" s="120"/>
      <c r="C95" s="25" t="s">
        <v>25</v>
      </c>
      <c r="D95" s="16"/>
      <c r="E95" s="83" t="s">
        <v>7</v>
      </c>
      <c r="F95" s="16"/>
      <c r="G95" s="29" t="str">
        <f>IF(G91&gt;=80,"4.00", IF(G91=79,"3.90",IF(G91=78,"3.80",IF(G91=77,"3.70",IF(G91=76,"3.60",IF(G91=75,"3.50",IF(G91=74,"3.40",IF(G91&gt;=73,"3.30",IF(G91&gt;=72,"3.20",IF(G91=71,"3.10",IF(G91&gt;=70,"3.00",IF(G91&gt;=69,"2.90",IF(G91=68,"2.80",IF(G91=67,"2.70",IF(G91=66,"2.60",IF(G91=65,"2.50",IF(G91=64,"2.40",IF(G91=63,"2.30",IF(G91=62,"2.20",IF(G91=61,"2.10",IF(G91=60,"2.00",IF(G91=59,"1.90",IF(G91=58,"1.80",IF(G91=57,"1.70",IF(G91=56,"1.60",IF(G91=55,"1.50",IF(G91=54,"1.40",IF(G91=53,"1.30",IF(G91=52,"1.20",IF(G91=51,"1.10",IF(G91=50,"1.00","0.00")))))))))))))))))))))))))))))))</f>
        <v>0.00</v>
      </c>
      <c r="H95" s="30" t="str">
        <f t="shared" ref="H95:L95" si="94">IF(H91&gt;=80,"4.00", IF(H91=79,"3.90",IF(H91=78,"3.80",IF(H91=77,"3.70",IF(H91=76,"3.60",IF(H91=75,"3.50",IF(H91=74,"3.40",IF(H91&gt;=73,"3.30",IF(H91&gt;=72,"3.20",IF(H91=71,"3.10",IF(H91&gt;=70,"3.00",IF(H91&gt;=69,"2.90",IF(H91=68,"2.80",IF(H91=67,"2.70",IF(H91=66,"2.60",IF(H91=65,"2.50",IF(H91=64,"2.40",IF(H91=63,"2.30",IF(H91=62,"2.20",IF(H91=61,"2.10",IF(H91=60,"2.00",IF(H91=59,"1.90",IF(H91=58,"1.80",IF(H91=57,"1.70",IF(H91=56,"1.60",IF(H91=55,"1.50",IF(H91=54,"1.40",IF(H91=53,"1.30",IF(H91=52,"1.20",IF(H91=51,"1.10",IF(H91=50,"1.00","0.00")))))))))))))))))))))))))))))))</f>
        <v>0.00</v>
      </c>
      <c r="I95" s="30" t="str">
        <f t="shared" si="94"/>
        <v>0.00</v>
      </c>
      <c r="J95" s="30" t="str">
        <f t="shared" si="94"/>
        <v>0.00</v>
      </c>
      <c r="K95" s="30" t="str">
        <f t="shared" si="94"/>
        <v>0.00</v>
      </c>
      <c r="L95" s="30" t="str">
        <f t="shared" si="94"/>
        <v>0.00</v>
      </c>
      <c r="M95" s="75"/>
      <c r="N95" s="148"/>
      <c r="O95" s="134"/>
      <c r="P95" s="120"/>
      <c r="Q95" s="80"/>
      <c r="R95" s="151"/>
      <c r="S95" s="19"/>
      <c r="T95" s="115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7"/>
      <c r="AH95" s="19"/>
      <c r="AI95" s="115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7"/>
      <c r="AW95" s="19"/>
      <c r="AX95" s="115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7"/>
      <c r="BL95" s="120"/>
      <c r="BM95" s="98"/>
      <c r="BN95" s="98"/>
      <c r="BO95" s="98"/>
      <c r="BP95" s="98"/>
      <c r="BQ95" s="98"/>
      <c r="BR95" s="98"/>
      <c r="BS95" s="139"/>
      <c r="BT95" s="13"/>
      <c r="BU95" s="139"/>
      <c r="BV95" s="13"/>
      <c r="BW95" s="126"/>
      <c r="BX95" s="13"/>
      <c r="BY95" s="142"/>
      <c r="BZ95" s="2"/>
      <c r="CA95" s="145"/>
    </row>
    <row r="96" spans="1:79" ht="15" customHeight="1" x14ac:dyDescent="0.25">
      <c r="A96" s="154">
        <v>13</v>
      </c>
      <c r="C96" s="15" t="s">
        <v>94</v>
      </c>
      <c r="D96" s="16"/>
      <c r="E96" s="17" t="s">
        <v>4</v>
      </c>
      <c r="F96" s="16"/>
      <c r="G96" s="3">
        <v>3</v>
      </c>
      <c r="H96" s="4">
        <v>2</v>
      </c>
      <c r="I96" s="4">
        <v>3</v>
      </c>
      <c r="J96" s="4">
        <v>3</v>
      </c>
      <c r="K96" s="4">
        <v>3</v>
      </c>
      <c r="L96" s="4">
        <v>3</v>
      </c>
      <c r="M96" s="73">
        <f>SUM(G96:L96)</f>
        <v>17</v>
      </c>
      <c r="N96" s="146">
        <f>M97/600*100</f>
        <v>68.166666666666657</v>
      </c>
      <c r="O96" s="134">
        <f>(G102*G96)+(H102*H96)+(I102*I96)+(J102*J96)+(L102*L96)+(K102*K96)</f>
        <v>55.7</v>
      </c>
      <c r="P96" s="118">
        <f>O96/M96</f>
        <v>3.2764705882352945</v>
      </c>
      <c r="Q96" s="18"/>
      <c r="R96" s="149" t="str">
        <f>IF(P96&lt;1, " Drop Out Due to Low GPA ", "")</f>
        <v/>
      </c>
      <c r="S96" s="19"/>
      <c r="T96" s="3">
        <v>3</v>
      </c>
      <c r="U96" s="4">
        <v>2</v>
      </c>
      <c r="V96" s="4">
        <v>3</v>
      </c>
      <c r="W96" s="4">
        <v>3</v>
      </c>
      <c r="X96" s="4">
        <v>3</v>
      </c>
      <c r="Y96" s="4">
        <v>3</v>
      </c>
      <c r="Z96" s="73">
        <f>SUM(T96:Y96)</f>
        <v>17</v>
      </c>
      <c r="AA96" s="140">
        <f>Z97/550*100</f>
        <v>68.72727272727272</v>
      </c>
      <c r="AB96" s="133">
        <f>(T102*T96)+(U102*U96)+(V102*V96)+(W102*W96)+(X102*X96)+(Y96*Y102)</f>
        <v>47.4</v>
      </c>
      <c r="AC96" s="118">
        <f>AB96/Z96</f>
        <v>2.7882352941176469</v>
      </c>
      <c r="AD96" s="96"/>
      <c r="AE96" s="124">
        <f>(O96+AB96)/(M96+Z96)</f>
        <v>3.0323529411764705</v>
      </c>
      <c r="AF96" s="99"/>
      <c r="AG96" s="127" t="str">
        <f>IF(AE96&lt;1.5, " Drop Out Due to Low CGPA ", "")</f>
        <v/>
      </c>
      <c r="AH96" s="19"/>
      <c r="AI96" s="3">
        <v>3</v>
      </c>
      <c r="AJ96" s="4">
        <v>3</v>
      </c>
      <c r="AK96" s="4">
        <v>3</v>
      </c>
      <c r="AL96" s="4">
        <v>3</v>
      </c>
      <c r="AM96" s="4">
        <v>3</v>
      </c>
      <c r="AN96" s="4">
        <v>3</v>
      </c>
      <c r="AO96" s="73">
        <f>SUM(AI96:AN96)</f>
        <v>18</v>
      </c>
      <c r="AP96" s="135">
        <f>AO97/550*100</f>
        <v>78.545454545454547</v>
      </c>
      <c r="AQ96" s="121">
        <f>(AI102*AI96)+(AJ102*AJ96)+(AK102*AK96)+(AL96*AL102)+(AM102*AM96)+(AN102*AN96)</f>
        <v>57.599999999999994</v>
      </c>
      <c r="AR96" s="123">
        <f>AQ96/AO96</f>
        <v>3.1999999999999997</v>
      </c>
      <c r="AS96" s="88"/>
      <c r="AT96" s="124">
        <f>(O96+AB96+AQ96)/(M96+Z96+AO96)</f>
        <v>3.0903846153846151</v>
      </c>
      <c r="AU96" s="88"/>
      <c r="AV96" s="127" t="str">
        <f>IF(AT96&lt;1.75, " Drop Out Due to Low CGPA ", "")</f>
        <v/>
      </c>
      <c r="AW96" s="19"/>
      <c r="AX96" s="3">
        <v>3</v>
      </c>
      <c r="AY96" s="4">
        <v>3</v>
      </c>
      <c r="AZ96" s="4">
        <v>3</v>
      </c>
      <c r="BA96" s="4">
        <v>3</v>
      </c>
      <c r="BB96" s="4">
        <v>2</v>
      </c>
      <c r="BC96" s="90">
        <f>SUM(AX96:BB96)</f>
        <v>14</v>
      </c>
      <c r="BD96" s="130">
        <f>BC97/400*100</f>
        <v>90.25</v>
      </c>
      <c r="BE96" s="133">
        <f>(AX102*AX96)+(AY102*AY96)+(AZ102*AZ96)+(BA102*BA96)+(BB102*BB96)</f>
        <v>53</v>
      </c>
      <c r="BF96" s="118">
        <f>BE96/BC96</f>
        <v>3.7857142857142856</v>
      </c>
      <c r="BG96" s="87"/>
      <c r="BH96" s="124">
        <f>(O96+AB96+AQ96+BE96)/(M96+Z96+AO96+BC96)</f>
        <v>3.2378787878787878</v>
      </c>
      <c r="BI96" s="87"/>
      <c r="BJ96" s="127" t="str">
        <f>IF(BH96&lt;2.5, " Drop Out Due to Low CGPA ", "")</f>
        <v/>
      </c>
      <c r="BK96" s="14"/>
      <c r="BL96" s="118" t="e">
        <f>#REF!/#REF!</f>
        <v>#REF!</v>
      </c>
      <c r="BM96" s="96"/>
      <c r="BN96" s="96"/>
      <c r="BO96" s="96"/>
      <c r="BP96" s="96"/>
      <c r="BQ96" s="96"/>
      <c r="BR96" s="96"/>
      <c r="BS96" s="137">
        <f>BC97+AO97+Z97+M97</f>
        <v>1580</v>
      </c>
      <c r="BT96" s="20"/>
      <c r="BU96" s="137">
        <f>BS96/2100*100</f>
        <v>75.238095238095241</v>
      </c>
      <c r="BV96" s="20"/>
      <c r="BW96" s="124">
        <f>(BE96+AQ96+AB96+O96)/(M96+Z96+AO96+BC96)</f>
        <v>3.2378787878787878</v>
      </c>
      <c r="BX96" s="21"/>
      <c r="BY96" s="140" t="str">
        <f>IF(BU96&gt;=85,"A",IF(BU96&gt;=80,"A-",IF(BU96&gt;=75,"B+",IF(BU96&gt;=70,"B",IF(BU96&gt;=65,"B-",IF(BU96&gt;=61,"C+",IF(BU96&gt;=58,"C",IF(BU96&gt;=55,"C-",IF(BU96&gt;=50,"D","F")))))))))</f>
        <v>B+</v>
      </c>
      <c r="BZ96" s="2"/>
      <c r="CA96" s="143"/>
    </row>
    <row r="97" spans="1:79" ht="15" customHeight="1" x14ac:dyDescent="0.25">
      <c r="A97" s="119"/>
      <c r="C97" s="22" t="s">
        <v>107</v>
      </c>
      <c r="D97" s="16"/>
      <c r="E97" s="23" t="s">
        <v>8</v>
      </c>
      <c r="F97" s="16"/>
      <c r="G97" s="6">
        <v>75</v>
      </c>
      <c r="H97" s="5">
        <v>44</v>
      </c>
      <c r="I97" s="5">
        <v>85</v>
      </c>
      <c r="J97" s="5">
        <v>72</v>
      </c>
      <c r="K97" s="5">
        <v>52</v>
      </c>
      <c r="L97" s="5">
        <v>81</v>
      </c>
      <c r="M97" s="74">
        <f>L97+K97+J97+I97+H97+G97</f>
        <v>409</v>
      </c>
      <c r="N97" s="147"/>
      <c r="O97" s="134"/>
      <c r="P97" s="119"/>
      <c r="Q97" s="94"/>
      <c r="R97" s="150"/>
      <c r="S97" s="19"/>
      <c r="T97" s="6">
        <v>73</v>
      </c>
      <c r="U97" s="5">
        <v>35</v>
      </c>
      <c r="V97" s="5">
        <v>60</v>
      </c>
      <c r="W97" s="5">
        <v>85</v>
      </c>
      <c r="X97" s="5">
        <v>70</v>
      </c>
      <c r="Y97" s="5">
        <v>55</v>
      </c>
      <c r="Z97" s="74">
        <f>T97+U97+V97+W97+X97+Y97</f>
        <v>378</v>
      </c>
      <c r="AA97" s="141"/>
      <c r="AB97" s="134"/>
      <c r="AC97" s="123"/>
      <c r="AD97" s="97"/>
      <c r="AE97" s="125"/>
      <c r="AF97" s="97"/>
      <c r="AG97" s="128"/>
      <c r="AH97" s="19"/>
      <c r="AI97" s="6">
        <v>69</v>
      </c>
      <c r="AJ97" s="5">
        <v>75</v>
      </c>
      <c r="AK97" s="5">
        <v>72</v>
      </c>
      <c r="AL97" s="5">
        <v>64</v>
      </c>
      <c r="AM97" s="5">
        <v>78</v>
      </c>
      <c r="AN97" s="5">
        <v>74</v>
      </c>
      <c r="AO97" s="74">
        <f>AI97+AJ97+AK97+AL97+AM97+AN97</f>
        <v>432</v>
      </c>
      <c r="AP97" s="135"/>
      <c r="AQ97" s="122"/>
      <c r="AR97" s="119"/>
      <c r="AS97" s="91"/>
      <c r="AT97" s="125"/>
      <c r="AU97" s="91"/>
      <c r="AV97" s="128"/>
      <c r="AW97" s="19"/>
      <c r="AX97" s="6">
        <v>86</v>
      </c>
      <c r="AY97" s="5">
        <v>75</v>
      </c>
      <c r="AZ97" s="5">
        <v>85</v>
      </c>
      <c r="BA97" s="5">
        <v>75</v>
      </c>
      <c r="BB97" s="5">
        <v>40</v>
      </c>
      <c r="BC97" s="93">
        <f>AX97+AY97+AZ97+BA97+BB97</f>
        <v>361</v>
      </c>
      <c r="BD97" s="131"/>
      <c r="BE97" s="134"/>
      <c r="BF97" s="123"/>
      <c r="BG97" s="88"/>
      <c r="BH97" s="125"/>
      <c r="BI97" s="88"/>
      <c r="BJ97" s="128"/>
      <c r="BK97" s="14"/>
      <c r="BL97" s="119"/>
      <c r="BM97" s="97"/>
      <c r="BN97" s="97"/>
      <c r="BO97" s="97"/>
      <c r="BP97" s="97"/>
      <c r="BQ97" s="97"/>
      <c r="BR97" s="97"/>
      <c r="BS97" s="138"/>
      <c r="BT97" s="13"/>
      <c r="BU97" s="138"/>
      <c r="BV97" s="13"/>
      <c r="BW97" s="125"/>
      <c r="BX97" s="13"/>
      <c r="BY97" s="141"/>
      <c r="BZ97" s="2"/>
      <c r="CA97" s="144"/>
    </row>
    <row r="98" spans="1:79" ht="15" customHeight="1" x14ac:dyDescent="0.25">
      <c r="A98" s="119"/>
      <c r="C98" s="22"/>
      <c r="D98" s="16"/>
      <c r="E98" s="23"/>
      <c r="F98" s="16"/>
      <c r="G98" s="6">
        <f>G97</f>
        <v>75</v>
      </c>
      <c r="H98" s="5">
        <f>H97*2</f>
        <v>88</v>
      </c>
      <c r="I98" s="5">
        <f t="shared" ref="I98" si="95">I97</f>
        <v>85</v>
      </c>
      <c r="J98" s="5">
        <f>J97</f>
        <v>72</v>
      </c>
      <c r="K98" s="5">
        <f>K97</f>
        <v>52</v>
      </c>
      <c r="L98" s="5">
        <f>L97</f>
        <v>81</v>
      </c>
      <c r="M98" s="74"/>
      <c r="N98" s="147"/>
      <c r="O98" s="134"/>
      <c r="P98" s="119"/>
      <c r="Q98" s="94"/>
      <c r="R98" s="150"/>
      <c r="S98" s="19"/>
      <c r="T98" s="6">
        <f>T97</f>
        <v>73</v>
      </c>
      <c r="U98" s="5">
        <f>U97*2</f>
        <v>70</v>
      </c>
      <c r="V98" s="5">
        <f t="shared" ref="V98" si="96">V97</f>
        <v>60</v>
      </c>
      <c r="W98" s="5">
        <f>W97</f>
        <v>85</v>
      </c>
      <c r="X98" s="5">
        <f>X97</f>
        <v>70</v>
      </c>
      <c r="Y98" s="5">
        <f>Y97</f>
        <v>55</v>
      </c>
      <c r="Z98" s="74"/>
      <c r="AA98" s="141"/>
      <c r="AB98" s="134"/>
      <c r="AC98" s="123"/>
      <c r="AD98" s="97"/>
      <c r="AE98" s="125"/>
      <c r="AF98" s="97"/>
      <c r="AG98" s="128"/>
      <c r="AH98" s="19"/>
      <c r="AI98" s="6">
        <f>AI97</f>
        <v>69</v>
      </c>
      <c r="AJ98" s="5">
        <f>AJ97</f>
        <v>75</v>
      </c>
      <c r="AK98" s="5">
        <f t="shared" ref="AK98:AN98" si="97">AK97</f>
        <v>72</v>
      </c>
      <c r="AL98" s="5">
        <f t="shared" si="97"/>
        <v>64</v>
      </c>
      <c r="AM98" s="5">
        <f t="shared" si="97"/>
        <v>78</v>
      </c>
      <c r="AN98" s="5">
        <f t="shared" si="97"/>
        <v>74</v>
      </c>
      <c r="AO98" s="74"/>
      <c r="AP98" s="135"/>
      <c r="AQ98" s="122"/>
      <c r="AR98" s="119"/>
      <c r="AS98" s="91"/>
      <c r="AT98" s="125"/>
      <c r="AU98" s="91"/>
      <c r="AV98" s="128"/>
      <c r="AW98" s="19"/>
      <c r="AX98" s="6">
        <f>AX97</f>
        <v>86</v>
      </c>
      <c r="AY98" s="5">
        <f>AY97</f>
        <v>75</v>
      </c>
      <c r="AZ98" s="5">
        <f t="shared" ref="AZ98" si="98">AZ97</f>
        <v>85</v>
      </c>
      <c r="BA98" s="5">
        <f>BA97</f>
        <v>75</v>
      </c>
      <c r="BB98" s="5">
        <f>BB97*2</f>
        <v>80</v>
      </c>
      <c r="BC98" s="93"/>
      <c r="BD98" s="131"/>
      <c r="BE98" s="134"/>
      <c r="BF98" s="123"/>
      <c r="BG98" s="88"/>
      <c r="BH98" s="125"/>
      <c r="BI98" s="88"/>
      <c r="BJ98" s="128"/>
      <c r="BK98" s="14"/>
      <c r="BL98" s="119"/>
      <c r="BM98" s="97"/>
      <c r="BN98" s="97"/>
      <c r="BO98" s="97"/>
      <c r="BP98" s="97"/>
      <c r="BQ98" s="97"/>
      <c r="BR98" s="97"/>
      <c r="BS98" s="138"/>
      <c r="BT98" s="13"/>
      <c r="BU98" s="138"/>
      <c r="BV98" s="13"/>
      <c r="BW98" s="125"/>
      <c r="BX98" s="13"/>
      <c r="BY98" s="141"/>
      <c r="BZ98" s="2"/>
      <c r="CA98" s="144"/>
    </row>
    <row r="99" spans="1:79" ht="15" customHeight="1" x14ac:dyDescent="0.25">
      <c r="A99" s="119"/>
      <c r="C99" s="22"/>
      <c r="D99" s="16"/>
      <c r="E99" s="23"/>
      <c r="F99" s="16"/>
      <c r="G99" s="6"/>
      <c r="H99" s="5" t="s">
        <v>20</v>
      </c>
      <c r="I99" s="5"/>
      <c r="J99" s="5"/>
      <c r="K99" s="5"/>
      <c r="L99" s="5"/>
      <c r="M99" s="74"/>
      <c r="N99" s="147"/>
      <c r="O99" s="134"/>
      <c r="P99" s="119"/>
      <c r="Q99" s="94"/>
      <c r="R99" s="150"/>
      <c r="S99" s="19"/>
      <c r="T99" s="6"/>
      <c r="U99" s="5" t="s">
        <v>20</v>
      </c>
      <c r="V99" s="5"/>
      <c r="W99" s="5"/>
      <c r="X99" s="5"/>
      <c r="Y99" s="5"/>
      <c r="Z99" s="74"/>
      <c r="AA99" s="141"/>
      <c r="AB99" s="134"/>
      <c r="AC99" s="123"/>
      <c r="AD99" s="97"/>
      <c r="AE99" s="125"/>
      <c r="AF99" s="97"/>
      <c r="AG99" s="128"/>
      <c r="AH99" s="19"/>
      <c r="AI99" s="6"/>
      <c r="AJ99" s="5" t="s">
        <v>20</v>
      </c>
      <c r="AK99" s="5"/>
      <c r="AL99" s="5"/>
      <c r="AM99" s="5"/>
      <c r="AN99" s="5"/>
      <c r="AO99" s="74"/>
      <c r="AP99" s="135"/>
      <c r="AQ99" s="122"/>
      <c r="AR99" s="119"/>
      <c r="AS99" s="91"/>
      <c r="AT99" s="125"/>
      <c r="AU99" s="91"/>
      <c r="AV99" s="128"/>
      <c r="AW99" s="19"/>
      <c r="AX99" s="6"/>
      <c r="AY99" s="5" t="s">
        <v>20</v>
      </c>
      <c r="AZ99" s="5"/>
      <c r="BA99" s="5"/>
      <c r="BB99" s="5"/>
      <c r="BC99" s="93"/>
      <c r="BD99" s="131"/>
      <c r="BE99" s="134"/>
      <c r="BF99" s="123"/>
      <c r="BG99" s="88"/>
      <c r="BH99" s="125"/>
      <c r="BI99" s="88"/>
      <c r="BJ99" s="128"/>
      <c r="BK99" s="14"/>
      <c r="BL99" s="119"/>
      <c r="BM99" s="97"/>
      <c r="BN99" s="97"/>
      <c r="BO99" s="97"/>
      <c r="BP99" s="97"/>
      <c r="BQ99" s="97"/>
      <c r="BR99" s="97"/>
      <c r="BS99" s="138"/>
      <c r="BT99" s="13"/>
      <c r="BU99" s="138"/>
      <c r="BV99" s="13"/>
      <c r="BW99" s="125"/>
      <c r="BX99" s="13"/>
      <c r="BY99" s="141"/>
      <c r="BZ99" s="2"/>
      <c r="CA99" s="144"/>
    </row>
    <row r="100" spans="1:79" ht="15" customHeight="1" x14ac:dyDescent="0.25">
      <c r="A100" s="119"/>
      <c r="C100" s="24"/>
      <c r="D100" s="16"/>
      <c r="E100" s="23" t="s">
        <v>5</v>
      </c>
      <c r="F100" s="16"/>
      <c r="G100" s="6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74">
        <v>0</v>
      </c>
      <c r="N100" s="147"/>
      <c r="O100" s="134"/>
      <c r="P100" s="119"/>
      <c r="Q100" s="94"/>
      <c r="R100" s="150"/>
      <c r="S100" s="19"/>
      <c r="T100" s="6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77"/>
      <c r="AA100" s="141"/>
      <c r="AB100" s="134"/>
      <c r="AC100" s="123"/>
      <c r="AD100" s="97"/>
      <c r="AE100" s="125"/>
      <c r="AF100" s="97"/>
      <c r="AG100" s="128"/>
      <c r="AH100" s="19"/>
      <c r="AI100" s="6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77"/>
      <c r="AP100" s="135"/>
      <c r="AQ100" s="122"/>
      <c r="AR100" s="119"/>
      <c r="AS100" s="91"/>
      <c r="AT100" s="125"/>
      <c r="AU100" s="91"/>
      <c r="AV100" s="128"/>
      <c r="AW100" s="19"/>
      <c r="AX100" s="6">
        <v>0</v>
      </c>
      <c r="AY100" s="5">
        <v>0</v>
      </c>
      <c r="AZ100" s="5">
        <v>0</v>
      </c>
      <c r="BA100" s="5">
        <v>0</v>
      </c>
      <c r="BB100" s="5">
        <v>0</v>
      </c>
      <c r="BC100" s="26"/>
      <c r="BD100" s="131"/>
      <c r="BE100" s="134"/>
      <c r="BF100" s="123"/>
      <c r="BG100" s="88"/>
      <c r="BH100" s="125"/>
      <c r="BI100" s="88"/>
      <c r="BJ100" s="128"/>
      <c r="BK100" s="14"/>
      <c r="BL100" s="119"/>
      <c r="BM100" s="97"/>
      <c r="BN100" s="97"/>
      <c r="BO100" s="97"/>
      <c r="BP100" s="97"/>
      <c r="BQ100" s="97"/>
      <c r="BR100" s="97"/>
      <c r="BS100" s="138"/>
      <c r="BT100" s="13"/>
      <c r="BU100" s="138"/>
      <c r="BV100" s="13"/>
      <c r="BW100" s="125"/>
      <c r="BX100" s="13"/>
      <c r="BY100" s="141"/>
      <c r="BZ100" s="2"/>
      <c r="CA100" s="144"/>
    </row>
    <row r="101" spans="1:79" ht="15" customHeight="1" x14ac:dyDescent="0.25">
      <c r="A101" s="119"/>
      <c r="C101" s="24" t="s">
        <v>93</v>
      </c>
      <c r="D101" s="16"/>
      <c r="E101" s="23" t="s">
        <v>6</v>
      </c>
      <c r="F101" s="16"/>
      <c r="G101" s="6" t="str">
        <f>IF(G98&gt;=90,"A+",IF(G98&gt;=85,"A",IF(G98&gt;=80,"A-",IF(G98&gt;=75,"B+",IF(G98&gt;=73,"B",IF(G98&gt;=70,"B-",IF(G98&gt;=66,"C+",IF(G98&gt;=63,"C",IF(G98&gt;=60,"C-",IF(G98&gt;=50,"D","F"))))))))))</f>
        <v>B+</v>
      </c>
      <c r="H101" s="5" t="str">
        <f>IF(H98&gt;=90,"A+",IF(H98&gt;=85,"A",IF(H98&gt;=80,"A-",IF(H98&gt;=75,"B+",IF(H98&gt;=73,"B",IF(H98&gt;=70,"B-",IF(H98&gt;=66,"C+",IF(H98&gt;=63,"C",IF(H98&gt;=60,"C-",IF(H98&gt;=50,"D","F"))))))))))</f>
        <v>A</v>
      </c>
      <c r="I101" s="5" t="str">
        <f t="shared" ref="I101:L101" si="99">IF(I98&gt;=90,"A+",IF(I98&gt;=85,"A",IF(I98&gt;=80,"A-",IF(I98&gt;=75,"B+",IF(I98&gt;=73,"B",IF(I98&gt;=70,"B-",IF(I98&gt;=66,"C+",IF(I98&gt;=63,"C",IF(I98&gt;=60,"C-",IF(I98&gt;=50,"D","F"))))))))))</f>
        <v>A</v>
      </c>
      <c r="J101" s="5" t="str">
        <f t="shared" si="99"/>
        <v>B-</v>
      </c>
      <c r="K101" s="5" t="str">
        <f t="shared" si="99"/>
        <v>D</v>
      </c>
      <c r="L101" s="5" t="str">
        <f t="shared" si="99"/>
        <v>A-</v>
      </c>
      <c r="M101" s="74">
        <f>VLOOKUP($O$5,vtABLE,2,FALSE)</f>
        <v>0</v>
      </c>
      <c r="N101" s="147"/>
      <c r="O101" s="134"/>
      <c r="P101" s="119"/>
      <c r="Q101" s="94"/>
      <c r="R101" s="150"/>
      <c r="S101" s="19"/>
      <c r="T101" s="6" t="str">
        <f>IF(T98&gt;=90,"A+",IF(T98&gt;=85,"A",IF(T98&gt;=80,"A-",IF(T98&gt;=75,"B+",IF(T98&gt;=73,"B",IF(T98&gt;=70,"B-",IF(T98&gt;=66,"C+",IF(T98&gt;=63,"C",IF(T98&gt;=60,"C-",IF(T98&gt;=50,"D","F"))))))))))</f>
        <v>B</v>
      </c>
      <c r="U101" s="5" t="str">
        <f>IF(U98&gt;=90,"A+",IF(U98&gt;=85,"A",IF(U98&gt;=80,"A-",IF(U98&gt;=75,"B+",IF(U98&gt;=73,"B",IF(U98&gt;=70,"B-",IF(U98&gt;=66,"C+",IF(U98&gt;=63,"C",IF(U98&gt;=60,"C-",IF(U98&gt;=50,"D","F"))))))))))</f>
        <v>B-</v>
      </c>
      <c r="V101" s="5" t="str">
        <f t="shared" ref="V101:Y101" si="100">IF(V98&gt;=90,"A+",IF(V98&gt;=85,"A",IF(V98&gt;=80,"A-",IF(V98&gt;=75,"B+",IF(V98&gt;=73,"B",IF(V98&gt;=70,"B-",IF(V98&gt;=66,"C+",IF(V98&gt;=63,"C",IF(V98&gt;=60,"C-",IF(V98&gt;=50,"D","F"))))))))))</f>
        <v>C-</v>
      </c>
      <c r="W101" s="5" t="str">
        <f t="shared" si="100"/>
        <v>A</v>
      </c>
      <c r="X101" s="5" t="str">
        <f t="shared" si="100"/>
        <v>B-</v>
      </c>
      <c r="Y101" s="5" t="str">
        <f t="shared" si="100"/>
        <v>D</v>
      </c>
      <c r="Z101" s="77"/>
      <c r="AA101" s="141"/>
      <c r="AB101" s="134"/>
      <c r="AC101" s="123"/>
      <c r="AD101" s="97"/>
      <c r="AE101" s="125"/>
      <c r="AF101" s="97"/>
      <c r="AG101" s="128"/>
      <c r="AH101" s="19"/>
      <c r="AI101" s="6" t="str">
        <f>IF(AI98&gt;=90,"A+",IF(AI98&gt;=85,"A",IF(AI98&gt;=80,"A-",IF(AI98&gt;=75,"B+",IF(AI98&gt;=73,"B",IF(AI98&gt;=70,"B-",IF(AI98&gt;=66,"C+",IF(AI98&gt;=63,"C",IF(AI98&gt;=60,"C-",IF(AI98&gt;=50,"D","F"))))))))))</f>
        <v>C+</v>
      </c>
      <c r="AJ101" s="5" t="str">
        <f>IF(AJ98&gt;=90,"A+",IF(AJ98&gt;=85,"A",IF(AJ98&gt;=80,"A-",IF(AJ98&gt;=75,"B+",IF(AJ98&gt;=73,"B",IF(AJ98&gt;=70,"B-",IF(AJ98&gt;=66,"C+",IF(AJ98&gt;=63,"C",IF(AJ98&gt;=60,"C-",IF(AJ98&gt;=50,"D","F"))))))))))</f>
        <v>B+</v>
      </c>
      <c r="AK101" s="5" t="str">
        <f t="shared" ref="AK101:AN101" si="101">IF(AK98&gt;=90,"A+",IF(AK98&gt;=85,"A",IF(AK98&gt;=80,"A-",IF(AK98&gt;=75,"B+",IF(AK98&gt;=73,"B",IF(AK98&gt;=70,"B-",IF(AK98&gt;=66,"C+",IF(AK98&gt;=63,"C",IF(AK98&gt;=60,"C-",IF(AK98&gt;=50,"D","F"))))))))))</f>
        <v>B-</v>
      </c>
      <c r="AL101" s="5" t="str">
        <f t="shared" si="101"/>
        <v>C</v>
      </c>
      <c r="AM101" s="5" t="str">
        <f t="shared" si="101"/>
        <v>B+</v>
      </c>
      <c r="AN101" s="5" t="str">
        <f t="shared" si="101"/>
        <v>B</v>
      </c>
      <c r="AO101" s="77"/>
      <c r="AP101" s="135"/>
      <c r="AQ101" s="122"/>
      <c r="AR101" s="119"/>
      <c r="AS101" s="91"/>
      <c r="AT101" s="125"/>
      <c r="AU101" s="91"/>
      <c r="AV101" s="128"/>
      <c r="AW101" s="19"/>
      <c r="AX101" s="6" t="str">
        <f>IF(AX98&gt;=90,"A+",IF(AX98&gt;=85,"A",IF(AX98&gt;=80,"A-",IF(AX98&gt;=75,"B+",IF(AX98&gt;=73,"B",IF(AX98&gt;=70,"B-",IF(AX98&gt;=66,"C+",IF(AX98&gt;=63,"C",IF(AX98&gt;=60,"C-",IF(AX98&gt;=50,"D","F"))))))))))</f>
        <v>A</v>
      </c>
      <c r="AY101" s="5" t="str">
        <f>IF(AY98&gt;=90,"A+",IF(AY98&gt;=85,"A",IF(AY98&gt;=80,"A-",IF(AY98&gt;=75,"B+",IF(AY98&gt;=73,"B",IF(AY98&gt;=70,"B-",IF(AY98&gt;=66,"C+",IF(AY98&gt;=63,"C",IF(AY98&gt;=60,"C-",IF(AY98&gt;=50,"D","F"))))))))))</f>
        <v>B+</v>
      </c>
      <c r="AZ101" s="5" t="str">
        <f t="shared" ref="AZ101:BB101" si="102">IF(AZ98&gt;=90,"A+",IF(AZ98&gt;=85,"A",IF(AZ98&gt;=80,"A-",IF(AZ98&gt;=75,"B+",IF(AZ98&gt;=73,"B",IF(AZ98&gt;=70,"B-",IF(AZ98&gt;=66,"C+",IF(AZ98&gt;=63,"C",IF(AZ98&gt;=60,"C-",IF(AZ98&gt;=50,"D","F"))))))))))</f>
        <v>A</v>
      </c>
      <c r="BA101" s="5" t="str">
        <f t="shared" si="102"/>
        <v>B+</v>
      </c>
      <c r="BB101" s="5" t="str">
        <f t="shared" si="102"/>
        <v>A-</v>
      </c>
      <c r="BC101" s="26"/>
      <c r="BD101" s="131"/>
      <c r="BE101" s="134"/>
      <c r="BF101" s="123"/>
      <c r="BG101" s="88"/>
      <c r="BH101" s="125"/>
      <c r="BI101" s="88"/>
      <c r="BJ101" s="128"/>
      <c r="BK101" s="14"/>
      <c r="BL101" s="119"/>
      <c r="BM101" s="97"/>
      <c r="BN101" s="97"/>
      <c r="BO101" s="97"/>
      <c r="BP101" s="97"/>
      <c r="BQ101" s="97"/>
      <c r="BR101" s="97"/>
      <c r="BS101" s="138"/>
      <c r="BT101" s="13"/>
      <c r="BU101" s="138"/>
      <c r="BV101" s="13"/>
      <c r="BW101" s="125"/>
      <c r="BX101" s="13"/>
      <c r="BY101" s="141"/>
      <c r="BZ101" s="2"/>
      <c r="CA101" s="144"/>
    </row>
    <row r="102" spans="1:79" ht="15.75" customHeight="1" thickBot="1" x14ac:dyDescent="0.3">
      <c r="A102" s="120"/>
      <c r="C102" s="25" t="s">
        <v>108</v>
      </c>
      <c r="D102" s="16"/>
      <c r="E102" s="92" t="s">
        <v>7</v>
      </c>
      <c r="F102" s="16"/>
      <c r="G102" s="29" t="str">
        <f>IF(G98&gt;=80,"4.00", IF(G98=79,"3.90",IF(G98=78,"3.80",IF(G98=77,"3.70",IF(G98=76,"3.60",IF(G98=75,"3.50",IF(G98=74,"3.40",IF(G98&gt;=73,"3.30",IF(G98&gt;=72,"3.20",IF(G98=71,"3.10",IF(G98&gt;=70,"3.00",IF(G98&gt;=69,"2.90",IF(G98=68,"2.80",IF(G98=67,"2.70",IF(G98=66,"2.60",IF(G98=65,"2.50",IF(G98=64,"2.40",IF(G98=63,"2.30",IF(G98=62,"2.20",IF(G98=61,"2.10",IF(G98=60,"2.00",IF(G98=59,"1.90",IF(G98=58,"1.80",IF(G98=57,"1.70",IF(G98=56,"1.60",IF(G98=55,"1.50",IF(G98=54,"1.40",IF(G98=53,"1.30",IF(G98=52,"1.20",IF(G98=51,"1.10",IF(G98=50,"1.00","0.00")))))))))))))))))))))))))))))))</f>
        <v>3.50</v>
      </c>
      <c r="H102" s="30" t="str">
        <f t="shared" ref="H102:L102" si="103">IF(H98&gt;=80,"4.00", IF(H98=79,"3.90",IF(H98=78,"3.80",IF(H98=77,"3.70",IF(H98=76,"3.60",IF(H98=75,"3.50",IF(H98=74,"3.40",IF(H98&gt;=73,"3.30",IF(H98&gt;=72,"3.20",IF(H98=71,"3.10",IF(H98&gt;=70,"3.00",IF(H98&gt;=69,"2.90",IF(H98=68,"2.80",IF(H98=67,"2.70",IF(H98=66,"2.60",IF(H98=65,"2.50",IF(H98=64,"2.40",IF(H98=63,"2.30",IF(H98=62,"2.20",IF(H98=61,"2.10",IF(H98=60,"2.00",IF(H98=59,"1.90",IF(H98=58,"1.80",IF(H98=57,"1.70",IF(H98=56,"1.60",IF(H98=55,"1.50",IF(H98=54,"1.40",IF(H98=53,"1.30",IF(H98=52,"1.20",IF(H98=51,"1.10",IF(H98=50,"1.00","0.00")))))))))))))))))))))))))))))))</f>
        <v>4.00</v>
      </c>
      <c r="I102" s="30" t="str">
        <f t="shared" si="103"/>
        <v>4.00</v>
      </c>
      <c r="J102" s="30" t="str">
        <f t="shared" si="103"/>
        <v>3.20</v>
      </c>
      <c r="K102" s="30" t="str">
        <f t="shared" si="103"/>
        <v>1.20</v>
      </c>
      <c r="L102" s="30" t="str">
        <f t="shared" si="103"/>
        <v>4.00</v>
      </c>
      <c r="M102" s="75"/>
      <c r="N102" s="148"/>
      <c r="O102" s="134"/>
      <c r="P102" s="120"/>
      <c r="Q102" s="94"/>
      <c r="R102" s="151"/>
      <c r="S102" s="19"/>
      <c r="T102" s="29" t="str">
        <f>IF(T98&gt;=80,"4.00", IF(T98=79,"3.90",IF(T98=78,"3.80",IF(T98=77,"3.70",IF(T98=76,"3.60",IF(T98=75,"3.50",IF(T98=74,"3.40",IF(T98&gt;=73,"3.30",IF(T98&gt;=72,"3.20",IF(T98=71,"3.10",IF(T98&gt;=70,"3.00",IF(T98&gt;=69,"2.90",IF(T98=68,"2.80",IF(T98=67,"2.70",IF(T98=66,"2.60",IF(T98=65,"2.50",IF(T98=64,"2.40",IF(T98=63,"2.30",IF(T98=62,"2.20",IF(T98=61,"2.10",IF(T98=60,"2.00",IF(T98=59,"1.90",IF(T98=58,"1.80",IF(T98=57,"1.70",IF(T98=56,"1.60",IF(T98=55,"1.50",IF(T98=54,"1.40",IF(T98=53,"1.30",IF(T98=52,"1.20",IF(T98=51,"1.10",IF(T98=50,"1.00","0.00")))))))))))))))))))))))))))))))</f>
        <v>3.30</v>
      </c>
      <c r="U102" s="30" t="str">
        <f t="shared" ref="U102:Y102" si="104">IF(U98&gt;=80,"4.00", IF(U98=79,"3.90",IF(U98=78,"3.80",IF(U98=77,"3.70",IF(U98=76,"3.60",IF(U98=75,"3.50",IF(U98=74,"3.40",IF(U98&gt;=73,"3.30",IF(U98&gt;=72,"3.20",IF(U98=71,"3.10",IF(U98&gt;=70,"3.00",IF(U98&gt;=69,"2.90",IF(U98=68,"2.80",IF(U98=67,"2.70",IF(U98=66,"2.60",IF(U98=65,"2.50",IF(U98=64,"2.40",IF(U98=63,"2.30",IF(U98=62,"2.20",IF(U98=61,"2.10",IF(U98=60,"2.00",IF(U98=59,"1.90",IF(U98=58,"1.80",IF(U98=57,"1.70",IF(U98=56,"1.60",IF(U98=55,"1.50",IF(U98=54,"1.40",IF(U98=53,"1.30",IF(U98=52,"1.20",IF(U98=51,"1.10",IF(U98=50,"1.00","0.00")))))))))))))))))))))))))))))))</f>
        <v>3.00</v>
      </c>
      <c r="V102" s="30" t="str">
        <f t="shared" si="104"/>
        <v>2.00</v>
      </c>
      <c r="W102" s="30" t="str">
        <f t="shared" si="104"/>
        <v>4.00</v>
      </c>
      <c r="X102" s="30" t="str">
        <f t="shared" si="104"/>
        <v>3.00</v>
      </c>
      <c r="Y102" s="30" t="str">
        <f t="shared" si="104"/>
        <v>1.50</v>
      </c>
      <c r="Z102" s="75"/>
      <c r="AA102" s="142"/>
      <c r="AB102" s="152"/>
      <c r="AC102" s="153"/>
      <c r="AD102" s="98"/>
      <c r="AE102" s="126"/>
      <c r="AF102" s="98"/>
      <c r="AG102" s="129"/>
      <c r="AH102" s="19"/>
      <c r="AI102" s="29" t="str">
        <f>IF(AI98&gt;=80,"4.00", IF(AI98=79,"3.90",IF(AI98=78,"3.80",IF(AI98=77,"3.70",IF(AI98=76,"3.60",IF(AI98=75,"3.50",IF(AI98=74,"3.40",IF(AI98&gt;=73,"3.30",IF(AI98&gt;=72,"3.20",IF(AI98=71,"3.10",IF(AI98&gt;=70,"3.00",IF(AI98&gt;=69,"2.90",IF(AI98=68,"2.80",IF(AI98=67,"2.70",IF(AI98=66,"2.60",IF(AI98=65,"2.50",IF(AI98=64,"2.40",IF(AI98=63,"2.30",IF(AI98=62,"2.20",IF(AI98=61,"2.10",IF(AI98=60,"2.00",IF(AI98=59,"1.90",IF(AI98=58,"1.80",IF(AI98=57,"1.70",IF(AI98=56,"1.60",IF(AI98=55,"1.50",IF(AI98=54,"1.40",IF(AI98=53,"1.30",IF(AI98=52,"1.20",IF(AI98=51,"1.10",IF(AI98=50,"1.00","0.00")))))))))))))))))))))))))))))))</f>
        <v>2.90</v>
      </c>
      <c r="AJ102" s="30" t="str">
        <f t="shared" ref="AJ102:AN102" si="105">IF(AJ98&gt;=80,"4.00", IF(AJ98=79,"3.90",IF(AJ98=78,"3.80",IF(AJ98=77,"3.70",IF(AJ98=76,"3.60",IF(AJ98=75,"3.50",IF(AJ98=74,"3.40",IF(AJ98&gt;=73,"3.30",IF(AJ98&gt;=72,"3.20",IF(AJ98=71,"3.10",IF(AJ98&gt;=70,"3.00",IF(AJ98&gt;=69,"2.90",IF(AJ98=68,"2.80",IF(AJ98=67,"2.70",IF(AJ98=66,"2.60",IF(AJ98=65,"2.50",IF(AJ98=64,"2.40",IF(AJ98=63,"2.30",IF(AJ98=62,"2.20",IF(AJ98=61,"2.10",IF(AJ98=60,"2.00",IF(AJ98=59,"1.90",IF(AJ98=58,"1.80",IF(AJ98=57,"1.70",IF(AJ98=56,"1.60",IF(AJ98=55,"1.50",IF(AJ98=54,"1.40",IF(AJ98=53,"1.30",IF(AJ98=52,"1.20",IF(AJ98=51,"1.10",IF(AJ98=50,"1.00","0.00")))))))))))))))))))))))))))))))</f>
        <v>3.50</v>
      </c>
      <c r="AK102" s="30" t="str">
        <f t="shared" si="105"/>
        <v>3.20</v>
      </c>
      <c r="AL102" s="30" t="str">
        <f t="shared" si="105"/>
        <v>2.40</v>
      </c>
      <c r="AM102" s="30" t="str">
        <f t="shared" si="105"/>
        <v>3.80</v>
      </c>
      <c r="AN102" s="30" t="str">
        <f t="shared" si="105"/>
        <v>3.40</v>
      </c>
      <c r="AO102" s="75"/>
      <c r="AP102" s="136"/>
      <c r="AQ102" s="122"/>
      <c r="AR102" s="120"/>
      <c r="AS102" s="92"/>
      <c r="AT102" s="126"/>
      <c r="AU102" s="92"/>
      <c r="AV102" s="129"/>
      <c r="AW102" s="19"/>
      <c r="AX102" s="29" t="str">
        <f>IF(AX98&gt;=80,"4.00", IF(AX98=79,"3.90",IF(AX98=78,"3.80",IF(AX98=77,"3.70",IF(AX98=76,"3.60",IF(AX98=75,"3.50",IF(AX98=74,"3.40",IF(AX98&gt;=73,"3.30",IF(AX98&gt;=72,"3.20",IF(AX98=71,"3.10",IF(AX98&gt;=70,"3.00",IF(AX98&gt;=69,"2.90",IF(AX98=68,"2.80",IF(AX98=67,"2.70",IF(AX98=66,"2.60",IF(AX98=65,"2.50",IF(AX98=64,"2.40",IF(AX98=63,"2.30",IF(AX98=62,"2.20",IF(AX98=61,"2.10",IF(AX98=60,"2.00",IF(AX98=59,"1.90",IF(AX98=58,"1.80",IF(AX98=57,"1.70",IF(AX98=56,"1.60",IF(AX98=55,"1.50",IF(AX98=54,"1.40",IF(AX98=53,"1.30",IF(AX98=52,"1.20",IF(AX98=51,"1.10",IF(AX98=50,"1.00","0.00")))))))))))))))))))))))))))))))</f>
        <v>4.00</v>
      </c>
      <c r="AY102" s="30" t="str">
        <f t="shared" ref="AY102:BB102" si="106">IF(AY98&gt;=80,"4.00", IF(AY98=79,"3.90",IF(AY98=78,"3.80",IF(AY98=77,"3.70",IF(AY98=76,"3.60",IF(AY98=75,"3.50",IF(AY98=74,"3.40",IF(AY98&gt;=73,"3.30",IF(AY98&gt;=72,"3.20",IF(AY98=71,"3.10",IF(AY98&gt;=70,"3.00",IF(AY98&gt;=69,"2.90",IF(AY98=68,"2.80",IF(AY98=67,"2.70",IF(AY98=66,"2.60",IF(AY98=65,"2.50",IF(AY98=64,"2.40",IF(AY98=63,"2.30",IF(AY98=62,"2.20",IF(AY98=61,"2.10",IF(AY98=60,"2.00",IF(AY98=59,"1.90",IF(AY98=58,"1.80",IF(AY98=57,"1.70",IF(AY98=56,"1.60",IF(AY98=55,"1.50",IF(AY98=54,"1.40",IF(AY98=53,"1.30",IF(AY98=52,"1.20",IF(AY98=51,"1.10",IF(AY98=50,"1.00","0.00")))))))))))))))))))))))))))))))</f>
        <v>3.50</v>
      </c>
      <c r="AZ102" s="30" t="str">
        <f t="shared" si="106"/>
        <v>4.00</v>
      </c>
      <c r="BA102" s="30" t="str">
        <f t="shared" si="106"/>
        <v>3.50</v>
      </c>
      <c r="BB102" s="30" t="str">
        <f t="shared" si="106"/>
        <v>4.00</v>
      </c>
      <c r="BC102" s="31"/>
      <c r="BD102" s="132"/>
      <c r="BE102" s="134"/>
      <c r="BF102" s="153"/>
      <c r="BG102" s="89"/>
      <c r="BH102" s="126"/>
      <c r="BI102" s="89"/>
      <c r="BJ102" s="129"/>
      <c r="BK102" s="14"/>
      <c r="BL102" s="120"/>
      <c r="BM102" s="98"/>
      <c r="BN102" s="98"/>
      <c r="BO102" s="98"/>
      <c r="BP102" s="98"/>
      <c r="BQ102" s="98"/>
      <c r="BR102" s="98"/>
      <c r="BS102" s="139"/>
      <c r="BT102" s="13"/>
      <c r="BU102" s="139"/>
      <c r="BV102" s="13"/>
      <c r="BW102" s="126"/>
      <c r="BX102" s="13"/>
      <c r="BY102" s="142"/>
      <c r="BZ102" s="2"/>
      <c r="CA102" s="145"/>
    </row>
    <row r="103" spans="1:79" ht="15" customHeight="1" x14ac:dyDescent="0.25">
      <c r="A103" s="154">
        <v>14</v>
      </c>
      <c r="C103" s="15" t="s">
        <v>41</v>
      </c>
      <c r="D103" s="16"/>
      <c r="E103" s="17" t="s">
        <v>4</v>
      </c>
      <c r="F103" s="16"/>
      <c r="G103" s="3">
        <v>3</v>
      </c>
      <c r="H103" s="4">
        <v>2</v>
      </c>
      <c r="I103" s="4">
        <v>3</v>
      </c>
      <c r="J103" s="4">
        <v>3</v>
      </c>
      <c r="K103" s="4">
        <v>3</v>
      </c>
      <c r="L103" s="4">
        <v>3</v>
      </c>
      <c r="M103" s="73">
        <f>SUM(G103:L103)</f>
        <v>17</v>
      </c>
      <c r="N103" s="146">
        <f>M104/600*100</f>
        <v>17.166666666666668</v>
      </c>
      <c r="O103" s="134">
        <f>(G109*G103)+(H109*H103)+(I109*I103)+(J109*J103)+(L109*L103)+(K109*K103)</f>
        <v>0</v>
      </c>
      <c r="P103" s="118">
        <f>O103/M103</f>
        <v>0</v>
      </c>
      <c r="Q103" s="18"/>
      <c r="R103" s="149" t="str">
        <f>IF(P103&lt;1, " Drop Out Due to Low GPA ", "")</f>
        <v xml:space="preserve"> Drop Out Due to Low GPA </v>
      </c>
      <c r="S103" s="19"/>
      <c r="T103" s="109" t="s">
        <v>137</v>
      </c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1"/>
      <c r="AH103" s="19"/>
      <c r="AI103" s="109" t="s">
        <v>137</v>
      </c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1"/>
      <c r="AW103" s="19"/>
      <c r="AX103" s="109" t="s">
        <v>137</v>
      </c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1"/>
      <c r="BL103" s="118" t="e">
        <f>#REF!/#REF!</f>
        <v>#REF!</v>
      </c>
      <c r="BM103" s="96"/>
      <c r="BN103" s="96"/>
      <c r="BO103" s="96"/>
      <c r="BP103" s="96"/>
      <c r="BQ103" s="96"/>
      <c r="BR103" s="96"/>
      <c r="BS103" s="137">
        <f>BC104+AO104+Z104+M104</f>
        <v>103</v>
      </c>
      <c r="BT103" s="20"/>
      <c r="BU103" s="137">
        <f>BS103/2100*100</f>
        <v>4.9047619047619051</v>
      </c>
      <c r="BV103" s="20"/>
      <c r="BW103" s="124">
        <f>(BE103+AQ103+AB103+O103)/(M103+Z103+AO103+BC103)</f>
        <v>0</v>
      </c>
      <c r="BX103" s="21"/>
      <c r="BY103" s="140" t="str">
        <f>IF(BU103&gt;=85,"A",IF(BU103&gt;=80,"A-",IF(BU103&gt;=75,"B+",IF(BU103&gt;=70,"B",IF(BU103&gt;=65,"B-",IF(BU103&gt;=61,"C+",IF(BU103&gt;=58,"C",IF(BU103&gt;=55,"C-",IF(BU103&gt;=50,"D","F")))))))))</f>
        <v>F</v>
      </c>
      <c r="BZ103" s="2"/>
      <c r="CA103" s="143"/>
    </row>
    <row r="104" spans="1:79" x14ac:dyDescent="0.25">
      <c r="A104" s="119"/>
      <c r="C104" s="22"/>
      <c r="D104" s="16"/>
      <c r="E104" s="23" t="s">
        <v>8</v>
      </c>
      <c r="F104" s="16"/>
      <c r="G104" s="106">
        <v>0</v>
      </c>
      <c r="H104" s="5">
        <v>10</v>
      </c>
      <c r="I104" s="5">
        <v>7</v>
      </c>
      <c r="J104" s="5">
        <v>25</v>
      </c>
      <c r="K104" s="5">
        <v>23</v>
      </c>
      <c r="L104" s="5">
        <v>38</v>
      </c>
      <c r="M104" s="74">
        <f>L104+K104+J104+I104+H104+G104</f>
        <v>103</v>
      </c>
      <c r="N104" s="147"/>
      <c r="O104" s="134"/>
      <c r="P104" s="119"/>
      <c r="Q104" s="80"/>
      <c r="R104" s="150"/>
      <c r="S104" s="19"/>
      <c r="T104" s="112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4"/>
      <c r="AH104" s="19"/>
      <c r="AI104" s="112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4"/>
      <c r="AW104" s="19"/>
      <c r="AX104" s="112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4"/>
      <c r="BL104" s="119"/>
      <c r="BM104" s="97"/>
      <c r="BN104" s="97"/>
      <c r="BO104" s="97"/>
      <c r="BP104" s="97"/>
      <c r="BQ104" s="97"/>
      <c r="BR104" s="97"/>
      <c r="BS104" s="138"/>
      <c r="BT104" s="13"/>
      <c r="BU104" s="138"/>
      <c r="BV104" s="13"/>
      <c r="BW104" s="125"/>
      <c r="BX104" s="13"/>
      <c r="BY104" s="141"/>
      <c r="BZ104" s="2"/>
      <c r="CA104" s="144"/>
    </row>
    <row r="105" spans="1:79" x14ac:dyDescent="0.25">
      <c r="A105" s="119"/>
      <c r="C105" s="22"/>
      <c r="D105" s="16"/>
      <c r="E105" s="23"/>
      <c r="F105" s="16"/>
      <c r="G105" s="6">
        <f>G104</f>
        <v>0</v>
      </c>
      <c r="H105" s="5">
        <f>H104*2</f>
        <v>20</v>
      </c>
      <c r="I105" s="5">
        <f t="shared" ref="I105" si="107">I104</f>
        <v>7</v>
      </c>
      <c r="J105" s="5">
        <f>J104</f>
        <v>25</v>
      </c>
      <c r="K105" s="5">
        <f>K104</f>
        <v>23</v>
      </c>
      <c r="L105" s="5">
        <f>L104</f>
        <v>38</v>
      </c>
      <c r="M105" s="74"/>
      <c r="N105" s="147"/>
      <c r="O105" s="134"/>
      <c r="P105" s="119"/>
      <c r="Q105" s="80"/>
      <c r="R105" s="150"/>
      <c r="S105" s="19"/>
      <c r="T105" s="112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4"/>
      <c r="AH105" s="19"/>
      <c r="AI105" s="112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4"/>
      <c r="AW105" s="19"/>
      <c r="AX105" s="112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4"/>
      <c r="BL105" s="119"/>
      <c r="BM105" s="97"/>
      <c r="BN105" s="97"/>
      <c r="BO105" s="97"/>
      <c r="BP105" s="97"/>
      <c r="BQ105" s="97"/>
      <c r="BR105" s="97"/>
      <c r="BS105" s="138"/>
      <c r="BT105" s="13"/>
      <c r="BU105" s="138"/>
      <c r="BV105" s="13"/>
      <c r="BW105" s="125"/>
      <c r="BX105" s="13"/>
      <c r="BY105" s="141"/>
      <c r="BZ105" s="2"/>
      <c r="CA105" s="144"/>
    </row>
    <row r="106" spans="1:79" x14ac:dyDescent="0.25">
      <c r="A106" s="119"/>
      <c r="C106" s="22"/>
      <c r="D106" s="16"/>
      <c r="E106" s="23"/>
      <c r="F106" s="16"/>
      <c r="G106" s="6"/>
      <c r="H106" s="5" t="s">
        <v>20</v>
      </c>
      <c r="I106" s="5"/>
      <c r="J106" s="5"/>
      <c r="K106" s="5"/>
      <c r="L106" s="5"/>
      <c r="M106" s="74"/>
      <c r="N106" s="147"/>
      <c r="O106" s="134"/>
      <c r="P106" s="119"/>
      <c r="Q106" s="80"/>
      <c r="R106" s="150"/>
      <c r="S106" s="19"/>
      <c r="T106" s="112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4"/>
      <c r="AH106" s="19"/>
      <c r="AI106" s="112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4"/>
      <c r="AW106" s="19"/>
      <c r="AX106" s="112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4"/>
      <c r="BL106" s="119"/>
      <c r="BM106" s="97"/>
      <c r="BN106" s="97"/>
      <c r="BO106" s="97"/>
      <c r="BP106" s="97"/>
      <c r="BQ106" s="97"/>
      <c r="BR106" s="97"/>
      <c r="BS106" s="138"/>
      <c r="BT106" s="13"/>
      <c r="BU106" s="138"/>
      <c r="BV106" s="13"/>
      <c r="BW106" s="125"/>
      <c r="BX106" s="13"/>
      <c r="BY106" s="141"/>
      <c r="BZ106" s="2"/>
      <c r="CA106" s="144"/>
    </row>
    <row r="107" spans="1:79" x14ac:dyDescent="0.25">
      <c r="A107" s="119"/>
      <c r="C107" s="24"/>
      <c r="D107" s="16"/>
      <c r="E107" s="23" t="s">
        <v>5</v>
      </c>
      <c r="F107" s="16"/>
      <c r="G107" s="6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74">
        <v>0</v>
      </c>
      <c r="N107" s="147"/>
      <c r="O107" s="134"/>
      <c r="P107" s="119"/>
      <c r="Q107" s="80"/>
      <c r="R107" s="150"/>
      <c r="S107" s="19"/>
      <c r="T107" s="112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4"/>
      <c r="AH107" s="19"/>
      <c r="AI107" s="112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4"/>
      <c r="AW107" s="19"/>
      <c r="AX107" s="112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4"/>
      <c r="BL107" s="119"/>
      <c r="BM107" s="97"/>
      <c r="BN107" s="97"/>
      <c r="BO107" s="97"/>
      <c r="BP107" s="97"/>
      <c r="BQ107" s="97"/>
      <c r="BR107" s="97"/>
      <c r="BS107" s="138"/>
      <c r="BT107" s="13"/>
      <c r="BU107" s="138"/>
      <c r="BV107" s="13"/>
      <c r="BW107" s="125"/>
      <c r="BX107" s="13"/>
      <c r="BY107" s="141"/>
      <c r="BZ107" s="2"/>
      <c r="CA107" s="144"/>
    </row>
    <row r="108" spans="1:79" x14ac:dyDescent="0.25">
      <c r="A108" s="119"/>
      <c r="C108" s="24" t="s">
        <v>72</v>
      </c>
      <c r="D108" s="16"/>
      <c r="E108" s="23" t="s">
        <v>6</v>
      </c>
      <c r="F108" s="16"/>
      <c r="G108" s="6" t="str">
        <f>IF(G105&gt;=90,"A+",IF(G105&gt;=85,"A",IF(G105&gt;=80,"A-",IF(G105&gt;=75,"B+",IF(G105&gt;=73,"B",IF(G105&gt;=70,"B-",IF(G105&gt;=66,"C+",IF(G105&gt;=63,"C",IF(G105&gt;=60,"C-",IF(G105&gt;=50,"D","F"))))))))))</f>
        <v>F</v>
      </c>
      <c r="H108" s="5" t="str">
        <f>IF(H105&gt;=90,"A+",IF(H105&gt;=85,"A",IF(H105&gt;=80,"A-",IF(H105&gt;=75,"B+",IF(H105&gt;=73,"B",IF(H105&gt;=70,"B-",IF(H105&gt;=66,"C+",IF(H105&gt;=63,"C",IF(H105&gt;=60,"C-",IF(H105&gt;=50,"D","F"))))))))))</f>
        <v>F</v>
      </c>
      <c r="I108" s="5" t="str">
        <f t="shared" ref="I108:L108" si="108">IF(I105&gt;=90,"A+",IF(I105&gt;=85,"A",IF(I105&gt;=80,"A-",IF(I105&gt;=75,"B+",IF(I105&gt;=73,"B",IF(I105&gt;=70,"B-",IF(I105&gt;=66,"C+",IF(I105&gt;=63,"C",IF(I105&gt;=60,"C-",IF(I105&gt;=50,"D","F"))))))))))</f>
        <v>F</v>
      </c>
      <c r="J108" s="5" t="str">
        <f t="shared" si="108"/>
        <v>F</v>
      </c>
      <c r="K108" s="5" t="str">
        <f t="shared" si="108"/>
        <v>F</v>
      </c>
      <c r="L108" s="5" t="str">
        <f t="shared" si="108"/>
        <v>F</v>
      </c>
      <c r="M108" s="74">
        <f>VLOOKUP($O$5,vtABLE,2,FALSE)</f>
        <v>0</v>
      </c>
      <c r="N108" s="147"/>
      <c r="O108" s="134"/>
      <c r="P108" s="119"/>
      <c r="Q108" s="80"/>
      <c r="R108" s="150"/>
      <c r="S108" s="19"/>
      <c r="T108" s="112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4"/>
      <c r="AH108" s="19"/>
      <c r="AI108" s="112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4"/>
      <c r="AW108" s="19"/>
      <c r="AX108" s="112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4"/>
      <c r="BL108" s="119"/>
      <c r="BM108" s="97"/>
      <c r="BN108" s="97"/>
      <c r="BO108" s="97"/>
      <c r="BP108" s="97"/>
      <c r="BQ108" s="97"/>
      <c r="BR108" s="97"/>
      <c r="BS108" s="138"/>
      <c r="BT108" s="13"/>
      <c r="BU108" s="138"/>
      <c r="BV108" s="13"/>
      <c r="BW108" s="125"/>
      <c r="BX108" s="13"/>
      <c r="BY108" s="141"/>
      <c r="BZ108" s="2"/>
      <c r="CA108" s="144"/>
    </row>
    <row r="109" spans="1:79" ht="15.75" thickBot="1" x14ac:dyDescent="0.3">
      <c r="A109" s="120"/>
      <c r="C109" s="25" t="s">
        <v>108</v>
      </c>
      <c r="D109" s="16"/>
      <c r="E109" s="83" t="s">
        <v>7</v>
      </c>
      <c r="F109" s="16"/>
      <c r="G109" s="29" t="str">
        <f>IF(G105&gt;=80,"4.00", IF(G105=79,"3.90",IF(G105=78,"3.80",IF(G105=77,"3.70",IF(G105=76,"3.60",IF(G105=75,"3.50",IF(G105=74,"3.40",IF(G105&gt;=73,"3.30",IF(G105&gt;=72,"3.20",IF(G105=71,"3.10",IF(G105&gt;=70,"3.00",IF(G105&gt;=69,"2.90",IF(G105=68,"2.80",IF(G105=67,"2.70",IF(G105=66,"2.60",IF(G105=65,"2.50",IF(G105=64,"2.40",IF(G105=63,"2.30",IF(G105=62,"2.20",IF(G105=61,"2.10",IF(G105=60,"2.00",IF(G105=59,"1.90",IF(G105=58,"1.80",IF(G105=57,"1.70",IF(G105=56,"1.60",IF(G105=55,"1.50",IF(G105=54,"1.40",IF(G105=53,"1.30",IF(G105=52,"1.20",IF(G105=51,"1.10",IF(G105=50,"1.00","0.00")))))))))))))))))))))))))))))))</f>
        <v>0.00</v>
      </c>
      <c r="H109" s="30" t="str">
        <f t="shared" ref="H109:L109" si="109">IF(H105&gt;=80,"4.00", IF(H105=79,"3.90",IF(H105=78,"3.80",IF(H105=77,"3.70",IF(H105=76,"3.60",IF(H105=75,"3.50",IF(H105=74,"3.40",IF(H105&gt;=73,"3.30",IF(H105&gt;=72,"3.20",IF(H105=71,"3.10",IF(H105&gt;=70,"3.00",IF(H105&gt;=69,"2.90",IF(H105=68,"2.80",IF(H105=67,"2.70",IF(H105=66,"2.60",IF(H105=65,"2.50",IF(H105=64,"2.40",IF(H105=63,"2.30",IF(H105=62,"2.20",IF(H105=61,"2.10",IF(H105=60,"2.00",IF(H105=59,"1.90",IF(H105=58,"1.80",IF(H105=57,"1.70",IF(H105=56,"1.60",IF(H105=55,"1.50",IF(H105=54,"1.40",IF(H105=53,"1.30",IF(H105=52,"1.20",IF(H105=51,"1.10",IF(H105=50,"1.00","0.00")))))))))))))))))))))))))))))))</f>
        <v>0.00</v>
      </c>
      <c r="I109" s="30" t="str">
        <f t="shared" si="109"/>
        <v>0.00</v>
      </c>
      <c r="J109" s="30" t="str">
        <f t="shared" si="109"/>
        <v>0.00</v>
      </c>
      <c r="K109" s="30" t="str">
        <f t="shared" si="109"/>
        <v>0.00</v>
      </c>
      <c r="L109" s="30" t="str">
        <f t="shared" si="109"/>
        <v>0.00</v>
      </c>
      <c r="M109" s="75"/>
      <c r="N109" s="148"/>
      <c r="O109" s="134"/>
      <c r="P109" s="120"/>
      <c r="Q109" s="80"/>
      <c r="R109" s="151"/>
      <c r="S109" s="19"/>
      <c r="T109" s="115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7"/>
      <c r="AH109" s="19"/>
      <c r="AI109" s="115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7"/>
      <c r="AW109" s="19"/>
      <c r="AX109" s="115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7"/>
      <c r="BL109" s="120"/>
      <c r="BM109" s="98"/>
      <c r="BN109" s="98"/>
      <c r="BO109" s="98"/>
      <c r="BP109" s="98"/>
      <c r="BQ109" s="98"/>
      <c r="BR109" s="98"/>
      <c r="BS109" s="139"/>
      <c r="BT109" s="13"/>
      <c r="BU109" s="139"/>
      <c r="BV109" s="13"/>
      <c r="BW109" s="126"/>
      <c r="BX109" s="13"/>
      <c r="BY109" s="142"/>
      <c r="BZ109" s="2"/>
      <c r="CA109" s="145"/>
    </row>
    <row r="110" spans="1:79" ht="15" customHeight="1" x14ac:dyDescent="0.25">
      <c r="A110" s="154">
        <v>15</v>
      </c>
      <c r="C110" s="15" t="s">
        <v>92</v>
      </c>
      <c r="D110" s="16"/>
      <c r="E110" s="17" t="s">
        <v>4</v>
      </c>
      <c r="F110" s="16"/>
      <c r="G110" s="3">
        <v>3</v>
      </c>
      <c r="H110" s="4">
        <v>2</v>
      </c>
      <c r="I110" s="4">
        <v>3</v>
      </c>
      <c r="J110" s="4">
        <v>3</v>
      </c>
      <c r="K110" s="4">
        <v>3</v>
      </c>
      <c r="L110" s="4">
        <v>3</v>
      </c>
      <c r="M110" s="73">
        <f>SUM(G110:L110)</f>
        <v>17</v>
      </c>
      <c r="N110" s="146">
        <f>M111/600*100</f>
        <v>54.833333333333336</v>
      </c>
      <c r="O110" s="134">
        <f>(G116*G110)+(H116*H110)+(I116*I110)+(J116*J110)+(L116*L110)+(K116*K110)</f>
        <v>33.799999999999997</v>
      </c>
      <c r="P110" s="118">
        <f>O110/M110</f>
        <v>1.9882352941176469</v>
      </c>
      <c r="Q110" s="18"/>
      <c r="R110" s="149" t="str">
        <f>IF(P110&lt;1, " Drop Out Due to Low GPA ", "")</f>
        <v/>
      </c>
      <c r="S110" s="19"/>
      <c r="T110" s="3">
        <v>3</v>
      </c>
      <c r="U110" s="4">
        <v>2</v>
      </c>
      <c r="V110" s="4">
        <v>3</v>
      </c>
      <c r="W110" s="4">
        <v>3</v>
      </c>
      <c r="X110" s="4">
        <v>3</v>
      </c>
      <c r="Y110" s="4">
        <v>3</v>
      </c>
      <c r="Z110" s="73">
        <f>SUM(T110:Y110)</f>
        <v>17</v>
      </c>
      <c r="AA110" s="140">
        <f>Z111/550*100</f>
        <v>63.454545454545453</v>
      </c>
      <c r="AB110" s="133">
        <f>(T116*T110)+(U116*U110)+(V116*V110)+(W116*W110)+(X116*X110)+(Y110*Y116)</f>
        <v>39.5</v>
      </c>
      <c r="AC110" s="118">
        <f>AB110/Z110</f>
        <v>2.3235294117647061</v>
      </c>
      <c r="AD110" s="87"/>
      <c r="AE110" s="124">
        <f>(O110+AB110)/(M110+Z110)</f>
        <v>2.1558823529411764</v>
      </c>
      <c r="AF110" s="88"/>
      <c r="AG110" s="127" t="str">
        <f>IF(AE110&lt;1.5, " Drop Out Due to Low CGPA ", "")</f>
        <v/>
      </c>
      <c r="AH110" s="19"/>
      <c r="AI110" s="3">
        <v>3</v>
      </c>
      <c r="AJ110" s="4">
        <v>3</v>
      </c>
      <c r="AK110" s="4">
        <v>3</v>
      </c>
      <c r="AL110" s="4">
        <v>3</v>
      </c>
      <c r="AM110" s="4">
        <v>3</v>
      </c>
      <c r="AN110" s="4">
        <v>3</v>
      </c>
      <c r="AO110" s="73">
        <f>SUM(AI110:AN110)</f>
        <v>18</v>
      </c>
      <c r="AP110" s="135">
        <f>AO111/550*100</f>
        <v>45.636363636363633</v>
      </c>
      <c r="AQ110" s="121">
        <f>(AI116*AI110)+(AJ116*AJ110)+(AK116*AK110)+(AL110*AL116)+(AM116*AM110)+(AN116*AN110)</f>
        <v>15.899999999999999</v>
      </c>
      <c r="AR110" s="123">
        <f>AQ110/AO110</f>
        <v>0.8833333333333333</v>
      </c>
      <c r="AS110" s="88"/>
      <c r="AT110" s="124">
        <f>(O110+AB110+AQ110)/(M110+Z110+AO110)</f>
        <v>1.7153846153846151</v>
      </c>
      <c r="AU110" s="88"/>
      <c r="AV110" s="127" t="str">
        <f>IF(AT110&lt;1.75, " Drop Out Due to Low CGPA ", "")</f>
        <v xml:space="preserve"> Drop Out Due to Low CGPA </v>
      </c>
      <c r="AW110" s="19"/>
      <c r="AX110" s="109" t="s">
        <v>137</v>
      </c>
      <c r="AY110" s="110"/>
      <c r="AZ110" s="110"/>
      <c r="BA110" s="110"/>
      <c r="BB110" s="110"/>
      <c r="BC110" s="110"/>
      <c r="BD110" s="110"/>
      <c r="BE110" s="110"/>
      <c r="BF110" s="110"/>
      <c r="BG110" s="110"/>
      <c r="BH110" s="110"/>
      <c r="BI110" s="110"/>
      <c r="BJ110" s="110"/>
      <c r="BK110" s="111"/>
      <c r="BL110" s="118" t="e">
        <f>#REF!/#REF!</f>
        <v>#REF!</v>
      </c>
      <c r="BM110" s="96"/>
      <c r="BN110" s="96"/>
      <c r="BO110" s="96"/>
      <c r="BP110" s="96"/>
      <c r="BQ110" s="96"/>
      <c r="BR110" s="96"/>
      <c r="BS110" s="137">
        <f>BC111+AO111+Z111+M111</f>
        <v>929</v>
      </c>
      <c r="BT110" s="20"/>
      <c r="BU110" s="137">
        <f>BS110/2100*100</f>
        <v>44.238095238095241</v>
      </c>
      <c r="BV110" s="20"/>
      <c r="BW110" s="124">
        <f>(BE110+AQ110+AB110+O110)/(M110+Z110+AO110+BC110)</f>
        <v>1.7153846153846151</v>
      </c>
      <c r="BX110" s="21"/>
      <c r="BY110" s="140" t="str">
        <f>IF(BU110&gt;=85,"A",IF(BU110&gt;=80,"A-",IF(BU110&gt;=75,"B+",IF(BU110&gt;=70,"B",IF(BU110&gt;=65,"B-",IF(BU110&gt;=61,"C+",IF(BU110&gt;=58,"C",IF(BU110&gt;=55,"C-",IF(BU110&gt;=50,"D","F")))))))))</f>
        <v>F</v>
      </c>
      <c r="BZ110" s="2"/>
      <c r="CA110" s="143"/>
    </row>
    <row r="111" spans="1:79" x14ac:dyDescent="0.25">
      <c r="A111" s="119"/>
      <c r="C111" s="22"/>
      <c r="D111" s="16"/>
      <c r="E111" s="23" t="s">
        <v>8</v>
      </c>
      <c r="F111" s="16"/>
      <c r="G111" s="6">
        <v>69</v>
      </c>
      <c r="H111" s="5">
        <v>43</v>
      </c>
      <c r="I111" s="107">
        <v>0</v>
      </c>
      <c r="J111" s="107">
        <v>0</v>
      </c>
      <c r="K111" s="5">
        <v>50</v>
      </c>
      <c r="L111" s="107">
        <v>0</v>
      </c>
      <c r="M111" s="74">
        <f>L114+K111+J114+I114+H111+G111</f>
        <v>329</v>
      </c>
      <c r="N111" s="147"/>
      <c r="O111" s="134"/>
      <c r="P111" s="119"/>
      <c r="Q111" s="94"/>
      <c r="R111" s="150"/>
      <c r="S111" s="19"/>
      <c r="T111" s="6">
        <v>77</v>
      </c>
      <c r="U111" s="5">
        <v>28</v>
      </c>
      <c r="V111" s="5">
        <v>31</v>
      </c>
      <c r="W111" s="5">
        <v>65</v>
      </c>
      <c r="X111" s="5">
        <v>45</v>
      </c>
      <c r="Y111" s="5">
        <v>54</v>
      </c>
      <c r="Z111" s="74">
        <f>T111+U111+V114+W111+X114+Y111</f>
        <v>349</v>
      </c>
      <c r="AA111" s="141"/>
      <c r="AB111" s="119"/>
      <c r="AC111" s="119"/>
      <c r="AD111" s="91"/>
      <c r="AE111" s="125"/>
      <c r="AF111" s="91"/>
      <c r="AG111" s="128"/>
      <c r="AH111" s="19"/>
      <c r="AI111" s="6">
        <v>20</v>
      </c>
      <c r="AJ111" s="5">
        <v>73</v>
      </c>
      <c r="AK111" s="5">
        <v>34</v>
      </c>
      <c r="AL111" s="5">
        <v>24</v>
      </c>
      <c r="AM111" s="5">
        <v>50</v>
      </c>
      <c r="AN111" s="5">
        <v>50</v>
      </c>
      <c r="AO111" s="74">
        <f>AI111+AJ111+AK111+AL111+AM111+AN111</f>
        <v>251</v>
      </c>
      <c r="AP111" s="135"/>
      <c r="AQ111" s="122"/>
      <c r="AR111" s="119"/>
      <c r="AS111" s="91"/>
      <c r="AT111" s="125"/>
      <c r="AU111" s="91"/>
      <c r="AV111" s="128"/>
      <c r="AW111" s="19"/>
      <c r="AX111" s="112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4"/>
      <c r="BL111" s="119"/>
      <c r="BM111" s="97"/>
      <c r="BN111" s="97"/>
      <c r="BO111" s="97"/>
      <c r="BP111" s="97"/>
      <c r="BQ111" s="97"/>
      <c r="BR111" s="97"/>
      <c r="BS111" s="138"/>
      <c r="BT111" s="13"/>
      <c r="BU111" s="138"/>
      <c r="BV111" s="13"/>
      <c r="BW111" s="125"/>
      <c r="BX111" s="13"/>
      <c r="BY111" s="141"/>
      <c r="BZ111" s="2"/>
      <c r="CA111" s="144"/>
    </row>
    <row r="112" spans="1:79" x14ac:dyDescent="0.25">
      <c r="A112" s="119"/>
      <c r="C112" s="22"/>
      <c r="D112" s="16"/>
      <c r="E112" s="23"/>
      <c r="F112" s="16"/>
      <c r="G112" s="6">
        <f>G111</f>
        <v>69</v>
      </c>
      <c r="H112" s="5">
        <f>H111*2</f>
        <v>86</v>
      </c>
      <c r="I112" s="5">
        <f>I114</f>
        <v>51</v>
      </c>
      <c r="J112" s="5">
        <f>J114</f>
        <v>66</v>
      </c>
      <c r="K112" s="5">
        <f>K111</f>
        <v>50</v>
      </c>
      <c r="L112" s="5">
        <f>L114</f>
        <v>50</v>
      </c>
      <c r="M112" s="74"/>
      <c r="N112" s="147"/>
      <c r="O112" s="134"/>
      <c r="P112" s="119"/>
      <c r="Q112" s="94"/>
      <c r="R112" s="150"/>
      <c r="S112" s="19"/>
      <c r="T112" s="6">
        <f>T111</f>
        <v>77</v>
      </c>
      <c r="U112" s="5">
        <f>U111*2</f>
        <v>56</v>
      </c>
      <c r="V112" s="5">
        <f>V114</f>
        <v>59</v>
      </c>
      <c r="W112" s="5">
        <f>W111</f>
        <v>65</v>
      </c>
      <c r="X112" s="5">
        <f>X114</f>
        <v>66</v>
      </c>
      <c r="Y112" s="5">
        <f>Y111</f>
        <v>54</v>
      </c>
      <c r="Z112" s="74"/>
      <c r="AA112" s="141"/>
      <c r="AB112" s="119"/>
      <c r="AC112" s="119"/>
      <c r="AD112" s="91"/>
      <c r="AE112" s="125"/>
      <c r="AF112" s="91"/>
      <c r="AG112" s="128"/>
      <c r="AH112" s="19"/>
      <c r="AI112" s="6">
        <f>AI111</f>
        <v>20</v>
      </c>
      <c r="AJ112" s="5">
        <f>AJ111</f>
        <v>73</v>
      </c>
      <c r="AK112" s="5">
        <f t="shared" ref="AK112:AN112" si="110">AK111</f>
        <v>34</v>
      </c>
      <c r="AL112" s="5">
        <f t="shared" si="110"/>
        <v>24</v>
      </c>
      <c r="AM112" s="5">
        <f t="shared" si="110"/>
        <v>50</v>
      </c>
      <c r="AN112" s="5">
        <f t="shared" si="110"/>
        <v>50</v>
      </c>
      <c r="AO112" s="74"/>
      <c r="AP112" s="135"/>
      <c r="AQ112" s="122"/>
      <c r="AR112" s="119"/>
      <c r="AS112" s="91"/>
      <c r="AT112" s="125"/>
      <c r="AU112" s="91"/>
      <c r="AV112" s="128"/>
      <c r="AW112" s="19"/>
      <c r="AX112" s="112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4"/>
      <c r="BL112" s="119"/>
      <c r="BM112" s="97"/>
      <c r="BN112" s="97"/>
      <c r="BO112" s="97"/>
      <c r="BP112" s="97"/>
      <c r="BQ112" s="97"/>
      <c r="BR112" s="97"/>
      <c r="BS112" s="138"/>
      <c r="BT112" s="13"/>
      <c r="BU112" s="138"/>
      <c r="BV112" s="13"/>
      <c r="BW112" s="125"/>
      <c r="BX112" s="13"/>
      <c r="BY112" s="141"/>
      <c r="BZ112" s="2"/>
      <c r="CA112" s="144"/>
    </row>
    <row r="113" spans="1:79" x14ac:dyDescent="0.25">
      <c r="A113" s="119"/>
      <c r="C113" s="22"/>
      <c r="D113" s="16"/>
      <c r="E113" s="23"/>
      <c r="F113" s="16"/>
      <c r="G113" s="6"/>
      <c r="H113" s="5" t="s">
        <v>20</v>
      </c>
      <c r="I113" s="5"/>
      <c r="J113" s="5"/>
      <c r="K113" s="5"/>
      <c r="L113" s="5"/>
      <c r="M113" s="74"/>
      <c r="N113" s="147"/>
      <c r="O113" s="134"/>
      <c r="P113" s="119"/>
      <c r="Q113" s="94"/>
      <c r="R113" s="150"/>
      <c r="S113" s="19"/>
      <c r="T113" s="6"/>
      <c r="U113" s="5" t="s">
        <v>20</v>
      </c>
      <c r="V113" s="5"/>
      <c r="W113" s="5"/>
      <c r="X113" s="5"/>
      <c r="Y113" s="5"/>
      <c r="Z113" s="74"/>
      <c r="AA113" s="141"/>
      <c r="AB113" s="119"/>
      <c r="AC113" s="119"/>
      <c r="AD113" s="91"/>
      <c r="AE113" s="125"/>
      <c r="AF113" s="91"/>
      <c r="AG113" s="128"/>
      <c r="AH113" s="19"/>
      <c r="AI113" s="6"/>
      <c r="AJ113" s="5" t="s">
        <v>20</v>
      </c>
      <c r="AK113" s="5"/>
      <c r="AL113" s="5"/>
      <c r="AM113" s="5"/>
      <c r="AN113" s="5"/>
      <c r="AO113" s="74"/>
      <c r="AP113" s="135"/>
      <c r="AQ113" s="122"/>
      <c r="AR113" s="119"/>
      <c r="AS113" s="91"/>
      <c r="AT113" s="125"/>
      <c r="AU113" s="91"/>
      <c r="AV113" s="128"/>
      <c r="AW113" s="19"/>
      <c r="AX113" s="112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4"/>
      <c r="BL113" s="119"/>
      <c r="BM113" s="97"/>
      <c r="BN113" s="97"/>
      <c r="BO113" s="97"/>
      <c r="BP113" s="97"/>
      <c r="BQ113" s="97"/>
      <c r="BR113" s="97"/>
      <c r="BS113" s="138"/>
      <c r="BT113" s="13"/>
      <c r="BU113" s="138"/>
      <c r="BV113" s="13"/>
      <c r="BW113" s="125"/>
      <c r="BX113" s="13"/>
      <c r="BY113" s="141"/>
      <c r="BZ113" s="2"/>
      <c r="CA113" s="144"/>
    </row>
    <row r="114" spans="1:79" x14ac:dyDescent="0.25">
      <c r="A114" s="119"/>
      <c r="C114" s="24"/>
      <c r="D114" s="16"/>
      <c r="E114" s="23" t="s">
        <v>5</v>
      </c>
      <c r="F114" s="16"/>
      <c r="G114" s="6">
        <v>0</v>
      </c>
      <c r="H114" s="5">
        <v>0</v>
      </c>
      <c r="I114" s="95">
        <v>51</v>
      </c>
      <c r="J114" s="95">
        <v>66</v>
      </c>
      <c r="K114" s="5">
        <v>0</v>
      </c>
      <c r="L114" s="95">
        <v>50</v>
      </c>
      <c r="M114" s="74">
        <v>0</v>
      </c>
      <c r="N114" s="147"/>
      <c r="O114" s="134"/>
      <c r="P114" s="119"/>
      <c r="Q114" s="94"/>
      <c r="R114" s="150"/>
      <c r="S114" s="19"/>
      <c r="T114" s="6">
        <v>0</v>
      </c>
      <c r="U114" s="5">
        <v>0</v>
      </c>
      <c r="V114" s="95">
        <v>59</v>
      </c>
      <c r="W114" s="5">
        <v>0</v>
      </c>
      <c r="X114" s="95">
        <v>66</v>
      </c>
      <c r="Y114" s="5">
        <v>0</v>
      </c>
      <c r="Z114" s="77"/>
      <c r="AA114" s="141"/>
      <c r="AB114" s="119"/>
      <c r="AC114" s="119"/>
      <c r="AD114" s="91"/>
      <c r="AE114" s="125"/>
      <c r="AF114" s="91"/>
      <c r="AG114" s="128"/>
      <c r="AH114" s="19"/>
      <c r="AI114" s="6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77"/>
      <c r="AP114" s="135"/>
      <c r="AQ114" s="122"/>
      <c r="AR114" s="119"/>
      <c r="AS114" s="91"/>
      <c r="AT114" s="125"/>
      <c r="AU114" s="91"/>
      <c r="AV114" s="128"/>
      <c r="AW114" s="19"/>
      <c r="AX114" s="112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4"/>
      <c r="BL114" s="119"/>
      <c r="BM114" s="97"/>
      <c r="BN114" s="97"/>
      <c r="BO114" s="97"/>
      <c r="BP114" s="97"/>
      <c r="BQ114" s="97"/>
      <c r="BR114" s="97"/>
      <c r="BS114" s="138"/>
      <c r="BT114" s="13"/>
      <c r="BU114" s="138"/>
      <c r="BV114" s="13"/>
      <c r="BW114" s="125"/>
      <c r="BX114" s="13"/>
      <c r="BY114" s="141"/>
      <c r="BZ114" s="2"/>
      <c r="CA114" s="144"/>
    </row>
    <row r="115" spans="1:79" x14ac:dyDescent="0.25">
      <c r="A115" s="119"/>
      <c r="C115" s="24" t="s">
        <v>95</v>
      </c>
      <c r="D115" s="16"/>
      <c r="E115" s="23" t="s">
        <v>6</v>
      </c>
      <c r="F115" s="16"/>
      <c r="G115" s="6" t="str">
        <f>IF(G112&gt;=90,"A+",IF(G112&gt;=85,"A",IF(G112&gt;=80,"A-",IF(G112&gt;=75,"B+",IF(G112&gt;=73,"B",IF(G112&gt;=70,"B-",IF(G112&gt;=66,"C+",IF(G112&gt;=63,"C",IF(G112&gt;=60,"C-",IF(G112&gt;=50,"D","F"))))))))))</f>
        <v>C+</v>
      </c>
      <c r="H115" s="5" t="str">
        <f>IF(H112&gt;=90,"A+",IF(H112&gt;=85,"A",IF(H112&gt;=80,"A-",IF(H112&gt;=75,"B+",IF(H112&gt;=73,"B",IF(H112&gt;=70,"B-",IF(H112&gt;=66,"C+",IF(H112&gt;=63,"C",IF(H112&gt;=60,"C-",IF(H112&gt;=50,"D","F"))))))))))</f>
        <v>A</v>
      </c>
      <c r="I115" s="5" t="str">
        <f t="shared" ref="I115:L115" si="111">IF(I112&gt;=90,"A+",IF(I112&gt;=85,"A",IF(I112&gt;=80,"A-",IF(I112&gt;=75,"B+",IF(I112&gt;=73,"B",IF(I112&gt;=70,"B-",IF(I112&gt;=66,"C+",IF(I112&gt;=63,"C",IF(I112&gt;=60,"C-",IF(I112&gt;=50,"D","F"))))))))))</f>
        <v>D</v>
      </c>
      <c r="J115" s="5" t="str">
        <f t="shared" si="111"/>
        <v>C+</v>
      </c>
      <c r="K115" s="5" t="str">
        <f t="shared" si="111"/>
        <v>D</v>
      </c>
      <c r="L115" s="5" t="str">
        <f t="shared" si="111"/>
        <v>D</v>
      </c>
      <c r="M115" s="74">
        <f>VLOOKUP($O$5,vtABLE,2,FALSE)</f>
        <v>0</v>
      </c>
      <c r="N115" s="147"/>
      <c r="O115" s="134"/>
      <c r="P115" s="119"/>
      <c r="Q115" s="94"/>
      <c r="R115" s="150"/>
      <c r="S115" s="19"/>
      <c r="T115" s="6" t="str">
        <f>IF(T112&gt;=90,"A+",IF(T112&gt;=85,"A",IF(T112&gt;=80,"A-",IF(T112&gt;=75,"B+",IF(T112&gt;=73,"B",IF(T112&gt;=70,"B-",IF(T112&gt;=66,"C+",IF(T112&gt;=63,"C",IF(T112&gt;=60,"C-",IF(T112&gt;=50,"D","F"))))))))))</f>
        <v>B+</v>
      </c>
      <c r="U115" s="5" t="str">
        <f>IF(U112&gt;=90,"A+",IF(U112&gt;=85,"A",IF(U112&gt;=80,"A-",IF(U112&gt;=75,"B+",IF(U112&gt;=73,"B",IF(U112&gt;=70,"B-",IF(U112&gt;=66,"C+",IF(U112&gt;=63,"C",IF(U112&gt;=60,"C-",IF(U112&gt;=50,"D","F"))))))))))</f>
        <v>D</v>
      </c>
      <c r="V115" s="5" t="str">
        <f t="shared" ref="V115:Y115" si="112">IF(V112&gt;=90,"A+",IF(V112&gt;=85,"A",IF(V112&gt;=80,"A-",IF(V112&gt;=75,"B+",IF(V112&gt;=73,"B",IF(V112&gt;=70,"B-",IF(V112&gt;=66,"C+",IF(V112&gt;=63,"C",IF(V112&gt;=60,"C-",IF(V112&gt;=50,"D","F"))))))))))</f>
        <v>D</v>
      </c>
      <c r="W115" s="5" t="str">
        <f t="shared" si="112"/>
        <v>C</v>
      </c>
      <c r="X115" s="5" t="str">
        <f t="shared" si="112"/>
        <v>C+</v>
      </c>
      <c r="Y115" s="5" t="str">
        <f t="shared" si="112"/>
        <v>D</v>
      </c>
      <c r="Z115" s="77"/>
      <c r="AA115" s="141"/>
      <c r="AB115" s="119"/>
      <c r="AC115" s="119"/>
      <c r="AD115" s="91"/>
      <c r="AE115" s="125"/>
      <c r="AF115" s="91"/>
      <c r="AG115" s="128"/>
      <c r="AH115" s="19"/>
      <c r="AI115" s="6" t="str">
        <f>IF(AI112&gt;=90,"A+",IF(AI112&gt;=85,"A",IF(AI112&gt;=80,"A-",IF(AI112&gt;=75,"B+",IF(AI112&gt;=73,"B",IF(AI112&gt;=70,"B-",IF(AI112&gt;=66,"C+",IF(AI112&gt;=63,"C",IF(AI112&gt;=60,"C-",IF(AI112&gt;=50,"D","F"))))))))))</f>
        <v>F</v>
      </c>
      <c r="AJ115" s="5" t="str">
        <f>IF(AJ112&gt;=90,"A+",IF(AJ112&gt;=85,"A",IF(AJ112&gt;=80,"A-",IF(AJ112&gt;=75,"B+",IF(AJ112&gt;=73,"B",IF(AJ112&gt;=70,"B-",IF(AJ112&gt;=66,"C+",IF(AJ112&gt;=63,"C",IF(AJ112&gt;=60,"C-",IF(AJ112&gt;=50,"D","F"))))))))))</f>
        <v>B</v>
      </c>
      <c r="AK115" s="5" t="str">
        <f t="shared" ref="AK115:AN115" si="113">IF(AK112&gt;=90,"A+",IF(AK112&gt;=85,"A",IF(AK112&gt;=80,"A-",IF(AK112&gt;=75,"B+",IF(AK112&gt;=73,"B",IF(AK112&gt;=70,"B-",IF(AK112&gt;=66,"C+",IF(AK112&gt;=63,"C",IF(AK112&gt;=60,"C-",IF(AK112&gt;=50,"D","F"))))))))))</f>
        <v>F</v>
      </c>
      <c r="AL115" s="5" t="str">
        <f t="shared" si="113"/>
        <v>F</v>
      </c>
      <c r="AM115" s="5" t="str">
        <f t="shared" si="113"/>
        <v>D</v>
      </c>
      <c r="AN115" s="5" t="str">
        <f t="shared" si="113"/>
        <v>D</v>
      </c>
      <c r="AO115" s="77"/>
      <c r="AP115" s="135"/>
      <c r="AQ115" s="122"/>
      <c r="AR115" s="119"/>
      <c r="AS115" s="91"/>
      <c r="AT115" s="125"/>
      <c r="AU115" s="91"/>
      <c r="AV115" s="128"/>
      <c r="AW115" s="19"/>
      <c r="AX115" s="112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4"/>
      <c r="BL115" s="119"/>
      <c r="BM115" s="97"/>
      <c r="BN115" s="97"/>
      <c r="BO115" s="97"/>
      <c r="BP115" s="97"/>
      <c r="BQ115" s="97"/>
      <c r="BR115" s="97"/>
      <c r="BS115" s="138"/>
      <c r="BT115" s="13"/>
      <c r="BU115" s="138"/>
      <c r="BV115" s="13"/>
      <c r="BW115" s="125"/>
      <c r="BX115" s="13"/>
      <c r="BY115" s="141"/>
      <c r="BZ115" s="2"/>
      <c r="CA115" s="144"/>
    </row>
    <row r="116" spans="1:79" ht="15.75" thickBot="1" x14ac:dyDescent="0.3">
      <c r="A116" s="120"/>
      <c r="C116" s="25" t="s">
        <v>25</v>
      </c>
      <c r="D116" s="16"/>
      <c r="E116" s="92" t="s">
        <v>7</v>
      </c>
      <c r="F116" s="16"/>
      <c r="G116" s="29" t="str">
        <f>IF(G112&gt;=80,"4.00", IF(G112=79,"3.90",IF(G112=78,"3.80",IF(G112=77,"3.70",IF(G112=76,"3.60",IF(G112=75,"3.50",IF(G112=74,"3.40",IF(G112&gt;=73,"3.30",IF(G112&gt;=72,"3.20",IF(G112=71,"3.10",IF(G112&gt;=70,"3.00",IF(G112&gt;=69,"2.90",IF(G112=68,"2.80",IF(G112=67,"2.70",IF(G112=66,"2.60",IF(G112=65,"2.50",IF(G112=64,"2.40",IF(G112=63,"2.30",IF(G112=62,"2.20",IF(G112=61,"2.10",IF(G112=60,"2.00",IF(G112=59,"1.90",IF(G112=58,"1.80",IF(G112=57,"1.70",IF(G112=56,"1.60",IF(G112=55,"1.50",IF(G112=54,"1.40",IF(G112=53,"1.30",IF(G112=52,"1.20",IF(G112=51,"1.10",IF(G112=50,"1.00","0.00")))))))))))))))))))))))))))))))</f>
        <v>2.90</v>
      </c>
      <c r="H116" s="30" t="str">
        <f t="shared" ref="H116:L116" si="114">IF(H112&gt;=80,"4.00", IF(H112=79,"3.90",IF(H112=78,"3.80",IF(H112=77,"3.70",IF(H112=76,"3.60",IF(H112=75,"3.50",IF(H112=74,"3.40",IF(H112&gt;=73,"3.30",IF(H112&gt;=72,"3.20",IF(H112=71,"3.10",IF(H112&gt;=70,"3.00",IF(H112&gt;=69,"2.90",IF(H112=68,"2.80",IF(H112=67,"2.70",IF(H112=66,"2.60",IF(H112=65,"2.50",IF(H112=64,"2.40",IF(H112=63,"2.30",IF(H112=62,"2.20",IF(H112=61,"2.10",IF(H112=60,"2.00",IF(H112=59,"1.90",IF(H112=58,"1.80",IF(H112=57,"1.70",IF(H112=56,"1.60",IF(H112=55,"1.50",IF(H112=54,"1.40",IF(H112=53,"1.30",IF(H112=52,"1.20",IF(H112=51,"1.10",IF(H112=50,"1.00","0.00")))))))))))))))))))))))))))))))</f>
        <v>4.00</v>
      </c>
      <c r="I116" s="30" t="str">
        <f t="shared" si="114"/>
        <v>1.10</v>
      </c>
      <c r="J116" s="30" t="str">
        <f t="shared" si="114"/>
        <v>2.60</v>
      </c>
      <c r="K116" s="30" t="str">
        <f t="shared" si="114"/>
        <v>1.00</v>
      </c>
      <c r="L116" s="30" t="str">
        <f t="shared" si="114"/>
        <v>1.00</v>
      </c>
      <c r="M116" s="75"/>
      <c r="N116" s="148"/>
      <c r="O116" s="134"/>
      <c r="P116" s="120"/>
      <c r="Q116" s="94"/>
      <c r="R116" s="151"/>
      <c r="S116" s="19"/>
      <c r="T116" s="29" t="str">
        <f>IF(T112&gt;=80,"4.00", IF(T112=79,"3.90",IF(T112=78,"3.80",IF(T112=77,"3.70",IF(T112=76,"3.60",IF(T112=75,"3.50",IF(T112=74,"3.40",IF(T112&gt;=73,"3.30",IF(T112&gt;=72,"3.20",IF(T112=71,"3.10",IF(T112&gt;=70,"3.00",IF(T112&gt;=69,"2.90",IF(T112=68,"2.80",IF(T112=67,"2.70",IF(T112=66,"2.60",IF(T112=65,"2.50",IF(T112=64,"2.40",IF(T112=63,"2.30",IF(T112=62,"2.20",IF(T112=61,"2.10",IF(T112=60,"2.00",IF(T112=59,"1.90",IF(T112=58,"1.80",IF(T112=57,"1.70",IF(T112=56,"1.60",IF(T112=55,"1.50",IF(T112=54,"1.40",IF(T112=53,"1.30",IF(T112=52,"1.20",IF(T112=51,"1.10",IF(T112=50,"1.00","0.00")))))))))))))))))))))))))))))))</f>
        <v>3.70</v>
      </c>
      <c r="U116" s="30" t="str">
        <f t="shared" ref="U116:Y116" si="115">IF(U112&gt;=80,"4.00", IF(U112=79,"3.90",IF(U112=78,"3.80",IF(U112=77,"3.70",IF(U112=76,"3.60",IF(U112=75,"3.50",IF(U112=74,"3.40",IF(U112&gt;=73,"3.30",IF(U112&gt;=72,"3.20",IF(U112=71,"3.10",IF(U112&gt;=70,"3.00",IF(U112&gt;=69,"2.90",IF(U112=68,"2.80",IF(U112=67,"2.70",IF(U112=66,"2.60",IF(U112=65,"2.50",IF(U112=64,"2.40",IF(U112=63,"2.30",IF(U112=62,"2.20",IF(U112=61,"2.10",IF(U112=60,"2.00",IF(U112=59,"1.90",IF(U112=58,"1.80",IF(U112=57,"1.70",IF(U112=56,"1.60",IF(U112=55,"1.50",IF(U112=54,"1.40",IF(U112=53,"1.30",IF(U112=52,"1.20",IF(U112=51,"1.10",IF(U112=50,"1.00","0.00")))))))))))))))))))))))))))))))</f>
        <v>1.60</v>
      </c>
      <c r="V116" s="30" t="str">
        <f t="shared" si="115"/>
        <v>1.90</v>
      </c>
      <c r="W116" s="30" t="str">
        <f t="shared" si="115"/>
        <v>2.50</v>
      </c>
      <c r="X116" s="30" t="str">
        <f t="shared" si="115"/>
        <v>2.60</v>
      </c>
      <c r="Y116" s="30" t="str">
        <f t="shared" si="115"/>
        <v>1.40</v>
      </c>
      <c r="Z116" s="75"/>
      <c r="AA116" s="142"/>
      <c r="AB116" s="120"/>
      <c r="AC116" s="120"/>
      <c r="AD116" s="92"/>
      <c r="AE116" s="126"/>
      <c r="AF116" s="92"/>
      <c r="AG116" s="129"/>
      <c r="AH116" s="19"/>
      <c r="AI116" s="29" t="str">
        <f>IF(AI112&gt;=80,"4.00", IF(AI112=79,"3.90",IF(AI112=78,"3.80",IF(AI112=77,"3.70",IF(AI112=76,"3.60",IF(AI112=75,"3.50",IF(AI112=74,"3.40",IF(AI112&gt;=73,"3.30",IF(AI112&gt;=72,"3.20",IF(AI112=71,"3.10",IF(AI112&gt;=70,"3.00",IF(AI112&gt;=69,"2.90",IF(AI112=68,"2.80",IF(AI112=67,"2.70",IF(AI112=66,"2.60",IF(AI112=65,"2.50",IF(AI112=64,"2.40",IF(AI112=63,"2.30",IF(AI112=62,"2.20",IF(AI112=61,"2.10",IF(AI112=60,"2.00",IF(AI112=59,"1.90",IF(AI112=58,"1.80",IF(AI112=57,"1.70",IF(AI112=56,"1.60",IF(AI112=55,"1.50",IF(AI112=54,"1.40",IF(AI112=53,"1.30",IF(AI112=52,"1.20",IF(AI112=51,"1.10",IF(AI112=50,"1.00","0.00")))))))))))))))))))))))))))))))</f>
        <v>0.00</v>
      </c>
      <c r="AJ116" s="30" t="str">
        <f t="shared" ref="AJ116:AN116" si="116">IF(AJ112&gt;=80,"4.00", IF(AJ112=79,"3.90",IF(AJ112=78,"3.80",IF(AJ112=77,"3.70",IF(AJ112=76,"3.60",IF(AJ112=75,"3.50",IF(AJ112=74,"3.40",IF(AJ112&gt;=73,"3.30",IF(AJ112&gt;=72,"3.20",IF(AJ112=71,"3.10",IF(AJ112&gt;=70,"3.00",IF(AJ112&gt;=69,"2.90",IF(AJ112=68,"2.80",IF(AJ112=67,"2.70",IF(AJ112=66,"2.60",IF(AJ112=65,"2.50",IF(AJ112=64,"2.40",IF(AJ112=63,"2.30",IF(AJ112=62,"2.20",IF(AJ112=61,"2.10",IF(AJ112=60,"2.00",IF(AJ112=59,"1.90",IF(AJ112=58,"1.80",IF(AJ112=57,"1.70",IF(AJ112=56,"1.60",IF(AJ112=55,"1.50",IF(AJ112=54,"1.40",IF(AJ112=53,"1.30",IF(AJ112=52,"1.20",IF(AJ112=51,"1.10",IF(AJ112=50,"1.00","0.00")))))))))))))))))))))))))))))))</f>
        <v>3.30</v>
      </c>
      <c r="AK116" s="30" t="str">
        <f t="shared" si="116"/>
        <v>0.00</v>
      </c>
      <c r="AL116" s="30" t="str">
        <f t="shared" si="116"/>
        <v>0.00</v>
      </c>
      <c r="AM116" s="30" t="str">
        <f t="shared" si="116"/>
        <v>1.00</v>
      </c>
      <c r="AN116" s="30" t="str">
        <f t="shared" si="116"/>
        <v>1.00</v>
      </c>
      <c r="AO116" s="75"/>
      <c r="AP116" s="136"/>
      <c r="AQ116" s="122"/>
      <c r="AR116" s="120"/>
      <c r="AS116" s="92"/>
      <c r="AT116" s="126"/>
      <c r="AU116" s="92"/>
      <c r="AV116" s="129"/>
      <c r="AW116" s="19"/>
      <c r="AX116" s="115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7"/>
      <c r="BL116" s="120"/>
      <c r="BM116" s="98"/>
      <c r="BN116" s="98"/>
      <c r="BO116" s="98"/>
      <c r="BP116" s="98"/>
      <c r="BQ116" s="98"/>
      <c r="BR116" s="98"/>
      <c r="BS116" s="139"/>
      <c r="BT116" s="13"/>
      <c r="BU116" s="139"/>
      <c r="BV116" s="13"/>
      <c r="BW116" s="126"/>
      <c r="BX116" s="13"/>
      <c r="BY116" s="142"/>
      <c r="BZ116" s="2"/>
      <c r="CA116" s="145"/>
    </row>
    <row r="117" spans="1:79" ht="15" customHeight="1" x14ac:dyDescent="0.25">
      <c r="A117" s="154">
        <v>16</v>
      </c>
      <c r="C117" s="15" t="s">
        <v>42</v>
      </c>
      <c r="D117" s="16"/>
      <c r="E117" s="17" t="s">
        <v>4</v>
      </c>
      <c r="F117" s="16"/>
      <c r="G117" s="3">
        <v>3</v>
      </c>
      <c r="H117" s="4">
        <v>2</v>
      </c>
      <c r="I117" s="4">
        <v>3</v>
      </c>
      <c r="J117" s="4">
        <v>3</v>
      </c>
      <c r="K117" s="4">
        <v>3</v>
      </c>
      <c r="L117" s="4">
        <v>3</v>
      </c>
      <c r="M117" s="73">
        <f>SUM(G117:L117)</f>
        <v>17</v>
      </c>
      <c r="N117" s="146">
        <f>M118/600*100</f>
        <v>0</v>
      </c>
      <c r="O117" s="134">
        <f>(G123*G117)+(H123*H117)+(I123*I117)+(J123*J117)+(L123*L117)+(K123*K117)</f>
        <v>0</v>
      </c>
      <c r="P117" s="118">
        <f>O117/M117</f>
        <v>0</v>
      </c>
      <c r="Q117" s="18"/>
      <c r="R117" s="149" t="str">
        <f>IF(P117&lt;1, " Drop Out Due to Low GPA ", "")</f>
        <v xml:space="preserve"> Drop Out Due to Low GPA </v>
      </c>
      <c r="S117" s="19"/>
      <c r="T117" s="109" t="s">
        <v>137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1"/>
      <c r="AH117" s="19"/>
      <c r="AI117" s="109" t="s">
        <v>137</v>
      </c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1"/>
      <c r="AW117" s="19"/>
      <c r="AX117" s="109" t="s">
        <v>137</v>
      </c>
      <c r="AY117" s="110"/>
      <c r="AZ117" s="110"/>
      <c r="BA117" s="110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1"/>
      <c r="BL117" s="118" t="e">
        <f>#REF!/#REF!</f>
        <v>#REF!</v>
      </c>
      <c r="BM117" s="96"/>
      <c r="BN117" s="96"/>
      <c r="BO117" s="96"/>
      <c r="BP117" s="96"/>
      <c r="BQ117" s="96"/>
      <c r="BR117" s="96"/>
      <c r="BS117" s="137">
        <f>BC118+AO118+Z118+M118</f>
        <v>0</v>
      </c>
      <c r="BT117" s="20"/>
      <c r="BU117" s="137">
        <f>BS117/2100*100</f>
        <v>0</v>
      </c>
      <c r="BV117" s="20"/>
      <c r="BW117" s="124">
        <f>(BE117+AQ117+AB117+O117)/(M117+Z117+AO117+BC117)</f>
        <v>0</v>
      </c>
      <c r="BX117" s="21"/>
      <c r="BY117" s="140" t="str">
        <f>IF(BU117&gt;=85,"A",IF(BU117&gt;=80,"A-",IF(BU117&gt;=75,"B+",IF(BU117&gt;=70,"B",IF(BU117&gt;=65,"B-",IF(BU117&gt;=61,"C+",IF(BU117&gt;=58,"C",IF(BU117&gt;=55,"C-",IF(BU117&gt;=50,"D","F")))))))))</f>
        <v>F</v>
      </c>
      <c r="BZ117" s="2"/>
      <c r="CA117" s="143"/>
    </row>
    <row r="118" spans="1:79" x14ac:dyDescent="0.25">
      <c r="A118" s="119"/>
      <c r="C118" s="22"/>
      <c r="D118" s="16"/>
      <c r="E118" s="23" t="s">
        <v>8</v>
      </c>
      <c r="F118" s="16"/>
      <c r="G118" s="106">
        <v>0</v>
      </c>
      <c r="H118" s="107">
        <v>0</v>
      </c>
      <c r="I118" s="107">
        <v>0</v>
      </c>
      <c r="J118" s="107">
        <v>0</v>
      </c>
      <c r="K118" s="107">
        <v>0</v>
      </c>
      <c r="L118" s="107">
        <v>0</v>
      </c>
      <c r="M118" s="74">
        <f>L118+K118+J118+I118+H118+G118</f>
        <v>0</v>
      </c>
      <c r="N118" s="147"/>
      <c r="O118" s="134"/>
      <c r="P118" s="119"/>
      <c r="Q118" s="80"/>
      <c r="R118" s="150"/>
      <c r="S118" s="19"/>
      <c r="T118" s="112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4"/>
      <c r="AH118" s="19"/>
      <c r="AI118" s="112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4"/>
      <c r="AW118" s="19"/>
      <c r="AX118" s="112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14"/>
      <c r="BL118" s="119"/>
      <c r="BM118" s="97"/>
      <c r="BN118" s="97"/>
      <c r="BO118" s="97"/>
      <c r="BP118" s="97"/>
      <c r="BQ118" s="97"/>
      <c r="BR118" s="97"/>
      <c r="BS118" s="138"/>
      <c r="BT118" s="13"/>
      <c r="BU118" s="138"/>
      <c r="BV118" s="13"/>
      <c r="BW118" s="125"/>
      <c r="BX118" s="13"/>
      <c r="BY118" s="141"/>
      <c r="BZ118" s="2"/>
      <c r="CA118" s="144"/>
    </row>
    <row r="119" spans="1:79" x14ac:dyDescent="0.25">
      <c r="A119" s="119"/>
      <c r="C119" s="22"/>
      <c r="D119" s="16"/>
      <c r="E119" s="23"/>
      <c r="F119" s="16"/>
      <c r="G119" s="6">
        <f>G118</f>
        <v>0</v>
      </c>
      <c r="H119" s="5">
        <f>H118</f>
        <v>0</v>
      </c>
      <c r="I119" s="5">
        <f t="shared" ref="I119" si="117">I118</f>
        <v>0</v>
      </c>
      <c r="J119" s="5">
        <f>J118</f>
        <v>0</v>
      </c>
      <c r="K119" s="5">
        <f>K118</f>
        <v>0</v>
      </c>
      <c r="L119" s="5">
        <f>L118</f>
        <v>0</v>
      </c>
      <c r="M119" s="74"/>
      <c r="N119" s="147"/>
      <c r="O119" s="134"/>
      <c r="P119" s="119"/>
      <c r="Q119" s="80"/>
      <c r="R119" s="150"/>
      <c r="S119" s="19"/>
      <c r="T119" s="112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4"/>
      <c r="AH119" s="19"/>
      <c r="AI119" s="112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4"/>
      <c r="AW119" s="19"/>
      <c r="AX119" s="112"/>
      <c r="AY119" s="113"/>
      <c r="AZ119" s="113"/>
      <c r="BA119" s="113"/>
      <c r="BB119" s="113"/>
      <c r="BC119" s="113"/>
      <c r="BD119" s="113"/>
      <c r="BE119" s="113"/>
      <c r="BF119" s="113"/>
      <c r="BG119" s="113"/>
      <c r="BH119" s="113"/>
      <c r="BI119" s="113"/>
      <c r="BJ119" s="113"/>
      <c r="BK119" s="114"/>
      <c r="BL119" s="119"/>
      <c r="BM119" s="97"/>
      <c r="BN119" s="97"/>
      <c r="BO119" s="97"/>
      <c r="BP119" s="97"/>
      <c r="BQ119" s="97"/>
      <c r="BR119" s="97"/>
      <c r="BS119" s="138"/>
      <c r="BT119" s="13"/>
      <c r="BU119" s="138"/>
      <c r="BV119" s="13"/>
      <c r="BW119" s="125"/>
      <c r="BX119" s="13"/>
      <c r="BY119" s="141"/>
      <c r="BZ119" s="2"/>
      <c r="CA119" s="144"/>
    </row>
    <row r="120" spans="1:79" x14ac:dyDescent="0.25">
      <c r="A120" s="119"/>
      <c r="C120" s="22"/>
      <c r="D120" s="16"/>
      <c r="E120" s="23"/>
      <c r="F120" s="16"/>
      <c r="G120" s="6"/>
      <c r="H120" s="5" t="s">
        <v>20</v>
      </c>
      <c r="I120" s="5"/>
      <c r="J120" s="5"/>
      <c r="K120" s="5"/>
      <c r="L120" s="5"/>
      <c r="M120" s="74"/>
      <c r="N120" s="147"/>
      <c r="O120" s="134"/>
      <c r="P120" s="119"/>
      <c r="Q120" s="80"/>
      <c r="R120" s="150"/>
      <c r="S120" s="19"/>
      <c r="T120" s="112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4"/>
      <c r="AH120" s="19"/>
      <c r="AI120" s="112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4"/>
      <c r="AW120" s="19"/>
      <c r="AX120" s="112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4"/>
      <c r="BL120" s="119"/>
      <c r="BM120" s="97"/>
      <c r="BN120" s="97"/>
      <c r="BO120" s="97"/>
      <c r="BP120" s="97"/>
      <c r="BQ120" s="97"/>
      <c r="BR120" s="97"/>
      <c r="BS120" s="138"/>
      <c r="BT120" s="13"/>
      <c r="BU120" s="138"/>
      <c r="BV120" s="13"/>
      <c r="BW120" s="125"/>
      <c r="BX120" s="13"/>
      <c r="BY120" s="141"/>
      <c r="BZ120" s="2"/>
      <c r="CA120" s="144"/>
    </row>
    <row r="121" spans="1:79" x14ac:dyDescent="0.25">
      <c r="A121" s="119"/>
      <c r="C121" s="24"/>
      <c r="D121" s="16"/>
      <c r="E121" s="23" t="s">
        <v>5</v>
      </c>
      <c r="F121" s="16"/>
      <c r="G121" s="6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74">
        <v>0</v>
      </c>
      <c r="N121" s="147"/>
      <c r="O121" s="134"/>
      <c r="P121" s="119"/>
      <c r="Q121" s="80"/>
      <c r="R121" s="150"/>
      <c r="S121" s="19"/>
      <c r="T121" s="112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4"/>
      <c r="AH121" s="19"/>
      <c r="AI121" s="112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4"/>
      <c r="AW121" s="19"/>
      <c r="AX121" s="112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4"/>
      <c r="BL121" s="119"/>
      <c r="BM121" s="97"/>
      <c r="BN121" s="97"/>
      <c r="BO121" s="97"/>
      <c r="BP121" s="97"/>
      <c r="BQ121" s="97"/>
      <c r="BR121" s="97"/>
      <c r="BS121" s="138"/>
      <c r="BT121" s="13"/>
      <c r="BU121" s="138"/>
      <c r="BV121" s="13"/>
      <c r="BW121" s="125"/>
      <c r="BX121" s="13"/>
      <c r="BY121" s="141"/>
      <c r="BZ121" s="2"/>
      <c r="CA121" s="144"/>
    </row>
    <row r="122" spans="1:79" x14ac:dyDescent="0.25">
      <c r="A122" s="119"/>
      <c r="C122" s="24" t="s">
        <v>73</v>
      </c>
      <c r="D122" s="16"/>
      <c r="E122" s="23" t="s">
        <v>6</v>
      </c>
      <c r="F122" s="16"/>
      <c r="G122" s="6" t="str">
        <f>IF(G119&gt;=90,"A+",IF(G119&gt;=85,"A",IF(G119&gt;=80,"A-",IF(G119&gt;=75,"B+",IF(G119&gt;=73,"B",IF(G119&gt;=70,"B-",IF(G119&gt;=66,"C+",IF(G119&gt;=63,"C",IF(G119&gt;=60,"C-",IF(G119&gt;=50,"D","F"))))))))))</f>
        <v>F</v>
      </c>
      <c r="H122" s="5" t="str">
        <f>IF(H119&gt;=90,"A+",IF(H119&gt;=85,"A",IF(H119&gt;=80,"A-",IF(H119&gt;=75,"B+",IF(H119&gt;=73,"B",IF(H119&gt;=70,"B-",IF(H119&gt;=66,"C+",IF(H119&gt;=63,"C",IF(H119&gt;=60,"C-",IF(H119&gt;=50,"D","F"))))))))))</f>
        <v>F</v>
      </c>
      <c r="I122" s="5" t="str">
        <f t="shared" ref="I122:L122" si="118">IF(I119&gt;=90,"A+",IF(I119&gt;=85,"A",IF(I119&gt;=80,"A-",IF(I119&gt;=75,"B+",IF(I119&gt;=73,"B",IF(I119&gt;=70,"B-",IF(I119&gt;=66,"C+",IF(I119&gt;=63,"C",IF(I119&gt;=60,"C-",IF(I119&gt;=50,"D","F"))))))))))</f>
        <v>F</v>
      </c>
      <c r="J122" s="5" t="str">
        <f t="shared" si="118"/>
        <v>F</v>
      </c>
      <c r="K122" s="5" t="str">
        <f t="shared" si="118"/>
        <v>F</v>
      </c>
      <c r="L122" s="5" t="str">
        <f t="shared" si="118"/>
        <v>F</v>
      </c>
      <c r="M122" s="74">
        <f>VLOOKUP($O$5,vtABLE,2,FALSE)</f>
        <v>0</v>
      </c>
      <c r="N122" s="147"/>
      <c r="O122" s="134"/>
      <c r="P122" s="119"/>
      <c r="Q122" s="80"/>
      <c r="R122" s="150"/>
      <c r="S122" s="19"/>
      <c r="T122" s="112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4"/>
      <c r="AH122" s="19"/>
      <c r="AI122" s="112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4"/>
      <c r="AW122" s="19"/>
      <c r="AX122" s="112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4"/>
      <c r="BL122" s="119"/>
      <c r="BM122" s="97"/>
      <c r="BN122" s="97"/>
      <c r="BO122" s="97"/>
      <c r="BP122" s="97"/>
      <c r="BQ122" s="97"/>
      <c r="BR122" s="97"/>
      <c r="BS122" s="138"/>
      <c r="BT122" s="13"/>
      <c r="BU122" s="138"/>
      <c r="BV122" s="13"/>
      <c r="BW122" s="125"/>
      <c r="BX122" s="13"/>
      <c r="BY122" s="141"/>
      <c r="BZ122" s="2"/>
      <c r="CA122" s="144"/>
    </row>
    <row r="123" spans="1:79" ht="15.75" thickBot="1" x14ac:dyDescent="0.3">
      <c r="A123" s="120"/>
      <c r="C123" s="25" t="s">
        <v>25</v>
      </c>
      <c r="D123" s="16"/>
      <c r="E123" s="83" t="s">
        <v>7</v>
      </c>
      <c r="F123" s="16"/>
      <c r="G123" s="29" t="str">
        <f>IF(G119&gt;=80,"4.00", IF(G119=79,"3.90",IF(G119=78,"3.80",IF(G119=77,"3.70",IF(G119=76,"3.60",IF(G119=75,"3.50",IF(G119=74,"3.40",IF(G119&gt;=73,"3.30",IF(G119&gt;=72,"3.20",IF(G119=71,"3.10",IF(G119&gt;=70,"3.00",IF(G119&gt;=69,"2.90",IF(G119=68,"2.80",IF(G119=67,"2.70",IF(G119=66,"2.60",IF(G119=65,"2.50",IF(G119=64,"2.40",IF(G119=63,"2.30",IF(G119=62,"2.20",IF(G119=61,"2.10",IF(G119=60,"2.00",IF(G119=59,"1.90",IF(G119=58,"1.80",IF(G119=57,"1.70",IF(G119=56,"1.60",IF(G119=55,"1.50",IF(G119=54,"1.40",IF(G119=53,"1.30",IF(G119=52,"1.20",IF(G119=51,"1.10",IF(G119=50,"1.00","0.00")))))))))))))))))))))))))))))))</f>
        <v>0.00</v>
      </c>
      <c r="H123" s="30" t="str">
        <f t="shared" ref="H123:L123" si="119">IF(H119&gt;=80,"4.00", IF(H119=79,"3.90",IF(H119=78,"3.80",IF(H119=77,"3.70",IF(H119=76,"3.60",IF(H119=75,"3.50",IF(H119=74,"3.40",IF(H119&gt;=73,"3.30",IF(H119&gt;=72,"3.20",IF(H119=71,"3.10",IF(H119&gt;=70,"3.00",IF(H119&gt;=69,"2.90",IF(H119=68,"2.80",IF(H119=67,"2.70",IF(H119=66,"2.60",IF(H119=65,"2.50",IF(H119=64,"2.40",IF(H119=63,"2.30",IF(H119=62,"2.20",IF(H119=61,"2.10",IF(H119=60,"2.00",IF(H119=59,"1.90",IF(H119=58,"1.80",IF(H119=57,"1.70",IF(H119=56,"1.60",IF(H119=55,"1.50",IF(H119=54,"1.40",IF(H119=53,"1.30",IF(H119=52,"1.20",IF(H119=51,"1.10",IF(H119=50,"1.00","0.00")))))))))))))))))))))))))))))))</f>
        <v>0.00</v>
      </c>
      <c r="I123" s="30" t="str">
        <f t="shared" si="119"/>
        <v>0.00</v>
      </c>
      <c r="J123" s="30" t="str">
        <f t="shared" si="119"/>
        <v>0.00</v>
      </c>
      <c r="K123" s="30" t="str">
        <f t="shared" si="119"/>
        <v>0.00</v>
      </c>
      <c r="L123" s="30" t="str">
        <f t="shared" si="119"/>
        <v>0.00</v>
      </c>
      <c r="M123" s="75"/>
      <c r="N123" s="148"/>
      <c r="O123" s="134"/>
      <c r="P123" s="120"/>
      <c r="Q123" s="80"/>
      <c r="R123" s="151"/>
      <c r="S123" s="19"/>
      <c r="T123" s="115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7"/>
      <c r="AH123" s="19"/>
      <c r="AI123" s="115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7"/>
      <c r="AW123" s="19"/>
      <c r="AX123" s="115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7"/>
      <c r="BL123" s="120"/>
      <c r="BM123" s="98"/>
      <c r="BN123" s="98"/>
      <c r="BO123" s="98"/>
      <c r="BP123" s="98"/>
      <c r="BQ123" s="98"/>
      <c r="BR123" s="98"/>
      <c r="BS123" s="139"/>
      <c r="BT123" s="13"/>
      <c r="BU123" s="139"/>
      <c r="BV123" s="13"/>
      <c r="BW123" s="126"/>
      <c r="BX123" s="13"/>
      <c r="BY123" s="142"/>
      <c r="BZ123" s="2"/>
      <c r="CA123" s="145"/>
    </row>
    <row r="124" spans="1:79" ht="15" customHeight="1" x14ac:dyDescent="0.25">
      <c r="A124" s="154">
        <v>17</v>
      </c>
      <c r="C124" s="15" t="s">
        <v>43</v>
      </c>
      <c r="D124" s="16"/>
      <c r="E124" s="17" t="s">
        <v>4</v>
      </c>
      <c r="F124" s="16"/>
      <c r="G124" s="3">
        <v>3</v>
      </c>
      <c r="H124" s="4">
        <v>2</v>
      </c>
      <c r="I124" s="4">
        <v>3</v>
      </c>
      <c r="J124" s="4">
        <v>3</v>
      </c>
      <c r="K124" s="4">
        <v>3</v>
      </c>
      <c r="L124" s="4">
        <v>3</v>
      </c>
      <c r="M124" s="73">
        <f>SUM(G124:L124)</f>
        <v>17</v>
      </c>
      <c r="N124" s="146">
        <f>M125/600*100</f>
        <v>52</v>
      </c>
      <c r="O124" s="134">
        <f>(G130*G124)+(H130*H124)+(I130*I124)+(J130*J124)+(L130*L124)+(K130*K124)</f>
        <v>29</v>
      </c>
      <c r="P124" s="118">
        <f>O124/M124</f>
        <v>1.7058823529411764</v>
      </c>
      <c r="Q124" s="18"/>
      <c r="R124" s="149" t="str">
        <f>IF(P124&lt;1, " Drop Out Due to Low GPA ", "")</f>
        <v/>
      </c>
      <c r="S124" s="19"/>
      <c r="T124" s="3">
        <v>3</v>
      </c>
      <c r="U124" s="4">
        <v>2</v>
      </c>
      <c r="V124" s="4">
        <v>3</v>
      </c>
      <c r="W124" s="4">
        <v>3</v>
      </c>
      <c r="X124" s="4">
        <v>3</v>
      </c>
      <c r="Y124" s="4">
        <v>3</v>
      </c>
      <c r="Z124" s="73">
        <f>SUM(T124:Y124)</f>
        <v>17</v>
      </c>
      <c r="AA124" s="140">
        <f>Z125/550*100</f>
        <v>14.181818181818182</v>
      </c>
      <c r="AB124" s="133">
        <f>(T130*T124)+(U130*U124)+(V130*V124)+(W130*W124)+(X130*X124)+(Y124*Y130)</f>
        <v>11.399999999999999</v>
      </c>
      <c r="AC124" s="118">
        <f>AB124/Z124</f>
        <v>0.6705882352941176</v>
      </c>
      <c r="AD124" s="84"/>
      <c r="AE124" s="124">
        <f>(O124+AB124)/(M124+Z124)</f>
        <v>1.1882352941176471</v>
      </c>
      <c r="AF124" s="81"/>
      <c r="AG124" s="127" t="str">
        <f>IF(AE124&lt;1.5, " Drop Out Due to Low CGPA ", "")</f>
        <v xml:space="preserve"> Drop Out Due to Low CGPA </v>
      </c>
      <c r="AH124" s="19"/>
      <c r="AI124" s="109" t="s">
        <v>137</v>
      </c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1"/>
      <c r="AW124" s="19"/>
      <c r="AX124" s="109" t="s">
        <v>137</v>
      </c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1"/>
      <c r="BL124" s="118" t="e">
        <f>#REF!/#REF!</f>
        <v>#REF!</v>
      </c>
      <c r="BM124" s="96"/>
      <c r="BN124" s="96"/>
      <c r="BO124" s="96"/>
      <c r="BP124" s="96"/>
      <c r="BQ124" s="96"/>
      <c r="BR124" s="96"/>
      <c r="BS124" s="137">
        <f>BC125+AO125+Z125+M125</f>
        <v>390</v>
      </c>
      <c r="BT124" s="20"/>
      <c r="BU124" s="137">
        <f>BS124/2100*100</f>
        <v>18.571428571428573</v>
      </c>
      <c r="BV124" s="20"/>
      <c r="BW124" s="124">
        <f>(BE124+AQ124+AB124+O124)/(M124+Z124+AO124+BC124)</f>
        <v>1.1882352941176471</v>
      </c>
      <c r="BX124" s="21"/>
      <c r="BY124" s="140" t="str">
        <f>IF(BU124&gt;=85,"A",IF(BU124&gt;=80,"A-",IF(BU124&gt;=75,"B+",IF(BU124&gt;=70,"B",IF(BU124&gt;=65,"B-",IF(BU124&gt;=61,"C+",IF(BU124&gt;=58,"C",IF(BU124&gt;=55,"C-",IF(BU124&gt;=50,"D","F")))))))))</f>
        <v>F</v>
      </c>
      <c r="BZ124" s="2"/>
      <c r="CA124" s="143"/>
    </row>
    <row r="125" spans="1:79" x14ac:dyDescent="0.25">
      <c r="A125" s="119"/>
      <c r="C125" s="22"/>
      <c r="D125" s="16"/>
      <c r="E125" s="23" t="s">
        <v>8</v>
      </c>
      <c r="F125" s="16"/>
      <c r="G125" s="6">
        <v>60</v>
      </c>
      <c r="H125" s="5">
        <v>34</v>
      </c>
      <c r="I125" s="5">
        <v>50</v>
      </c>
      <c r="J125" s="5">
        <v>38</v>
      </c>
      <c r="K125" s="5">
        <v>41</v>
      </c>
      <c r="L125" s="5">
        <v>50</v>
      </c>
      <c r="M125" s="74">
        <f>L125+K128+J128+I125+H125+G125</f>
        <v>312</v>
      </c>
      <c r="N125" s="147"/>
      <c r="O125" s="134"/>
      <c r="P125" s="119"/>
      <c r="Q125" s="80"/>
      <c r="R125" s="150"/>
      <c r="S125" s="19"/>
      <c r="T125" s="6">
        <v>18</v>
      </c>
      <c r="U125" s="5">
        <v>12</v>
      </c>
      <c r="V125" s="5">
        <v>11</v>
      </c>
      <c r="W125" s="5">
        <v>29</v>
      </c>
      <c r="X125" s="5">
        <v>78</v>
      </c>
      <c r="Y125" s="5">
        <v>17</v>
      </c>
      <c r="Z125" s="74">
        <v>78</v>
      </c>
      <c r="AA125" s="141"/>
      <c r="AB125" s="119"/>
      <c r="AC125" s="119"/>
      <c r="AD125" s="82"/>
      <c r="AE125" s="125"/>
      <c r="AF125" s="82"/>
      <c r="AG125" s="128"/>
      <c r="AH125" s="19"/>
      <c r="AI125" s="112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4"/>
      <c r="AW125" s="19"/>
      <c r="AX125" s="112"/>
      <c r="AY125" s="113"/>
      <c r="AZ125" s="113"/>
      <c r="BA125" s="113"/>
      <c r="BB125" s="113"/>
      <c r="BC125" s="113"/>
      <c r="BD125" s="113"/>
      <c r="BE125" s="113"/>
      <c r="BF125" s="113"/>
      <c r="BG125" s="113"/>
      <c r="BH125" s="113"/>
      <c r="BI125" s="113"/>
      <c r="BJ125" s="113"/>
      <c r="BK125" s="114"/>
      <c r="BL125" s="119"/>
      <c r="BM125" s="97"/>
      <c r="BN125" s="97"/>
      <c r="BO125" s="97"/>
      <c r="BP125" s="97"/>
      <c r="BQ125" s="97"/>
      <c r="BR125" s="97"/>
      <c r="BS125" s="138"/>
      <c r="BT125" s="13"/>
      <c r="BU125" s="138"/>
      <c r="BV125" s="13"/>
      <c r="BW125" s="125"/>
      <c r="BX125" s="13"/>
      <c r="BY125" s="141"/>
      <c r="BZ125" s="2"/>
      <c r="CA125" s="144"/>
    </row>
    <row r="126" spans="1:79" x14ac:dyDescent="0.25">
      <c r="A126" s="119"/>
      <c r="C126" s="22"/>
      <c r="D126" s="16"/>
      <c r="E126" s="23"/>
      <c r="F126" s="16"/>
      <c r="G126" s="6">
        <f>G125</f>
        <v>60</v>
      </c>
      <c r="H126" s="5">
        <f>H125*2</f>
        <v>68</v>
      </c>
      <c r="I126" s="5">
        <f t="shared" ref="I126" si="120">I125</f>
        <v>50</v>
      </c>
      <c r="J126" s="5">
        <f>J128</f>
        <v>57</v>
      </c>
      <c r="K126" s="5">
        <f>K128</f>
        <v>61</v>
      </c>
      <c r="L126" s="5">
        <f>L125</f>
        <v>50</v>
      </c>
      <c r="M126" s="74"/>
      <c r="N126" s="147"/>
      <c r="O126" s="134"/>
      <c r="P126" s="119"/>
      <c r="Q126" s="80"/>
      <c r="R126" s="150"/>
      <c r="S126" s="19"/>
      <c r="T126" s="6">
        <f>T125</f>
        <v>18</v>
      </c>
      <c r="U126" s="5">
        <f>U125*2</f>
        <v>24</v>
      </c>
      <c r="V126" s="5">
        <f t="shared" ref="V126" si="121">V125</f>
        <v>11</v>
      </c>
      <c r="W126" s="5">
        <f>W125</f>
        <v>29</v>
      </c>
      <c r="X126" s="5">
        <f>X125</f>
        <v>78</v>
      </c>
      <c r="Y126" s="5">
        <f>Y125</f>
        <v>17</v>
      </c>
      <c r="Z126" s="74"/>
      <c r="AA126" s="141"/>
      <c r="AB126" s="119"/>
      <c r="AC126" s="119"/>
      <c r="AD126" s="82"/>
      <c r="AE126" s="125"/>
      <c r="AF126" s="82"/>
      <c r="AG126" s="128"/>
      <c r="AH126" s="19"/>
      <c r="AI126" s="112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4"/>
      <c r="AW126" s="19"/>
      <c r="AX126" s="112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4"/>
      <c r="BL126" s="119"/>
      <c r="BM126" s="97"/>
      <c r="BN126" s="97"/>
      <c r="BO126" s="97"/>
      <c r="BP126" s="97"/>
      <c r="BQ126" s="97"/>
      <c r="BR126" s="97"/>
      <c r="BS126" s="138"/>
      <c r="BT126" s="13"/>
      <c r="BU126" s="138"/>
      <c r="BV126" s="13"/>
      <c r="BW126" s="125"/>
      <c r="BX126" s="13"/>
      <c r="BY126" s="141"/>
      <c r="BZ126" s="2"/>
      <c r="CA126" s="144"/>
    </row>
    <row r="127" spans="1:79" x14ac:dyDescent="0.25">
      <c r="A127" s="119"/>
      <c r="C127" s="22"/>
      <c r="D127" s="16"/>
      <c r="E127" s="23"/>
      <c r="F127" s="16"/>
      <c r="G127" s="6"/>
      <c r="H127" s="5" t="s">
        <v>20</v>
      </c>
      <c r="I127" s="5"/>
      <c r="J127" s="5"/>
      <c r="K127" s="5"/>
      <c r="L127" s="5"/>
      <c r="M127" s="74"/>
      <c r="N127" s="147"/>
      <c r="O127" s="134"/>
      <c r="P127" s="119"/>
      <c r="Q127" s="80"/>
      <c r="R127" s="150"/>
      <c r="S127" s="19"/>
      <c r="T127" s="6"/>
      <c r="U127" s="5" t="s">
        <v>20</v>
      </c>
      <c r="V127" s="5"/>
      <c r="W127" s="5"/>
      <c r="X127" s="5"/>
      <c r="Y127" s="5"/>
      <c r="Z127" s="74"/>
      <c r="AA127" s="141"/>
      <c r="AB127" s="119"/>
      <c r="AC127" s="119"/>
      <c r="AD127" s="82"/>
      <c r="AE127" s="125"/>
      <c r="AF127" s="82"/>
      <c r="AG127" s="128"/>
      <c r="AH127" s="19"/>
      <c r="AI127" s="112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4"/>
      <c r="AW127" s="19"/>
      <c r="AX127" s="112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4"/>
      <c r="BL127" s="119"/>
      <c r="BM127" s="97"/>
      <c r="BN127" s="97"/>
      <c r="BO127" s="97"/>
      <c r="BP127" s="97"/>
      <c r="BQ127" s="97"/>
      <c r="BR127" s="97"/>
      <c r="BS127" s="138"/>
      <c r="BT127" s="13"/>
      <c r="BU127" s="138"/>
      <c r="BV127" s="13"/>
      <c r="BW127" s="125"/>
      <c r="BX127" s="13"/>
      <c r="BY127" s="141"/>
      <c r="BZ127" s="2"/>
      <c r="CA127" s="144"/>
    </row>
    <row r="128" spans="1:79" x14ac:dyDescent="0.25">
      <c r="A128" s="119"/>
      <c r="C128" s="24"/>
      <c r="D128" s="16"/>
      <c r="E128" s="23" t="s">
        <v>5</v>
      </c>
      <c r="F128" s="16"/>
      <c r="G128" s="6">
        <v>0</v>
      </c>
      <c r="H128" s="5">
        <v>0</v>
      </c>
      <c r="I128" s="5">
        <v>0</v>
      </c>
      <c r="J128" s="95">
        <v>57</v>
      </c>
      <c r="K128" s="95">
        <v>61</v>
      </c>
      <c r="L128" s="5">
        <v>0</v>
      </c>
      <c r="M128" s="74">
        <v>0</v>
      </c>
      <c r="N128" s="147"/>
      <c r="O128" s="134"/>
      <c r="P128" s="119"/>
      <c r="Q128" s="80"/>
      <c r="R128" s="150"/>
      <c r="S128" s="19"/>
      <c r="T128" s="6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77"/>
      <c r="AA128" s="141"/>
      <c r="AB128" s="119"/>
      <c r="AC128" s="119"/>
      <c r="AD128" s="82"/>
      <c r="AE128" s="125"/>
      <c r="AF128" s="82"/>
      <c r="AG128" s="128"/>
      <c r="AH128" s="19"/>
      <c r="AI128" s="112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4"/>
      <c r="AW128" s="19"/>
      <c r="AX128" s="112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4"/>
      <c r="BL128" s="119"/>
      <c r="BM128" s="97"/>
      <c r="BN128" s="97"/>
      <c r="BO128" s="97"/>
      <c r="BP128" s="97"/>
      <c r="BQ128" s="97"/>
      <c r="BR128" s="97"/>
      <c r="BS128" s="138"/>
      <c r="BT128" s="13"/>
      <c r="BU128" s="138"/>
      <c r="BV128" s="13"/>
      <c r="BW128" s="125"/>
      <c r="BX128" s="13"/>
      <c r="BY128" s="141"/>
      <c r="BZ128" s="2"/>
      <c r="CA128" s="144"/>
    </row>
    <row r="129" spans="1:79" x14ac:dyDescent="0.25">
      <c r="A129" s="119"/>
      <c r="C129" s="24" t="s">
        <v>74</v>
      </c>
      <c r="D129" s="16"/>
      <c r="E129" s="23" t="s">
        <v>6</v>
      </c>
      <c r="F129" s="16"/>
      <c r="G129" s="6" t="str">
        <f>IF(G126&gt;=90,"A+",IF(G126&gt;=85,"A",IF(G126&gt;=80,"A-",IF(G126&gt;=75,"B+",IF(G126&gt;=73,"B",IF(G126&gt;=70,"B-",IF(G126&gt;=66,"C+",IF(G126&gt;=63,"C",IF(G126&gt;=60,"C-",IF(G126&gt;=50,"D","F"))))))))))</f>
        <v>C-</v>
      </c>
      <c r="H129" s="5" t="str">
        <f>IF(H126&gt;=90,"A+",IF(H126&gt;=85,"A",IF(H126&gt;=80,"A-",IF(H126&gt;=75,"B+",IF(H126&gt;=73,"B",IF(H126&gt;=70,"B-",IF(H126&gt;=66,"C+",IF(H126&gt;=63,"C",IF(H126&gt;=60,"C-",IF(H126&gt;=50,"D","F"))))))))))</f>
        <v>C+</v>
      </c>
      <c r="I129" s="5" t="str">
        <f t="shared" ref="I129:L129" si="122">IF(I126&gt;=90,"A+",IF(I126&gt;=85,"A",IF(I126&gt;=80,"A-",IF(I126&gt;=75,"B+",IF(I126&gt;=73,"B",IF(I126&gt;=70,"B-",IF(I126&gt;=66,"C+",IF(I126&gt;=63,"C",IF(I126&gt;=60,"C-",IF(I126&gt;=50,"D","F"))))))))))</f>
        <v>D</v>
      </c>
      <c r="J129" s="5" t="str">
        <f t="shared" si="122"/>
        <v>D</v>
      </c>
      <c r="K129" s="5" t="str">
        <f t="shared" si="122"/>
        <v>C-</v>
      </c>
      <c r="L129" s="5" t="str">
        <f t="shared" si="122"/>
        <v>D</v>
      </c>
      <c r="M129" s="74">
        <f>VLOOKUP($O$5,vtABLE,2,FALSE)</f>
        <v>0</v>
      </c>
      <c r="N129" s="147"/>
      <c r="O129" s="134"/>
      <c r="P129" s="119"/>
      <c r="Q129" s="80"/>
      <c r="R129" s="150"/>
      <c r="S129" s="19"/>
      <c r="T129" s="6" t="str">
        <f>IF(T126&gt;=90,"A+",IF(T126&gt;=85,"A",IF(T126&gt;=80,"A-",IF(T126&gt;=75,"B+",IF(T126&gt;=73,"B",IF(T126&gt;=70,"B-",IF(T126&gt;=66,"C+",IF(T126&gt;=63,"C",IF(T126&gt;=60,"C-",IF(T126&gt;=50,"D","F"))))))))))</f>
        <v>F</v>
      </c>
      <c r="U129" s="5" t="str">
        <f>IF(U126&gt;=90,"A+",IF(U126&gt;=85,"A",IF(U126&gt;=80,"A-",IF(U126&gt;=75,"B+",IF(U126&gt;=73,"B",IF(U126&gt;=70,"B-",IF(U126&gt;=66,"C+",IF(U126&gt;=63,"C",IF(U126&gt;=60,"C-",IF(U126&gt;=50,"D","F"))))))))))</f>
        <v>F</v>
      </c>
      <c r="V129" s="5" t="str">
        <f t="shared" ref="V129:Y129" si="123">IF(V126&gt;=90,"A+",IF(V126&gt;=85,"A",IF(V126&gt;=80,"A-",IF(V126&gt;=75,"B+",IF(V126&gt;=73,"B",IF(V126&gt;=70,"B-",IF(V126&gt;=66,"C+",IF(V126&gt;=63,"C",IF(V126&gt;=60,"C-",IF(V126&gt;=50,"D","F"))))))))))</f>
        <v>F</v>
      </c>
      <c r="W129" s="5" t="str">
        <f t="shared" si="123"/>
        <v>F</v>
      </c>
      <c r="X129" s="5" t="str">
        <f t="shared" si="123"/>
        <v>B+</v>
      </c>
      <c r="Y129" s="5" t="str">
        <f t="shared" si="123"/>
        <v>F</v>
      </c>
      <c r="Z129" s="77"/>
      <c r="AA129" s="141"/>
      <c r="AB129" s="119"/>
      <c r="AC129" s="119"/>
      <c r="AD129" s="82"/>
      <c r="AE129" s="125"/>
      <c r="AF129" s="82"/>
      <c r="AG129" s="128"/>
      <c r="AH129" s="19"/>
      <c r="AI129" s="112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4"/>
      <c r="AW129" s="19"/>
      <c r="AX129" s="112"/>
      <c r="AY129" s="113"/>
      <c r="AZ129" s="113"/>
      <c r="BA129" s="113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4"/>
      <c r="BL129" s="119"/>
      <c r="BM129" s="97"/>
      <c r="BN129" s="97"/>
      <c r="BO129" s="97"/>
      <c r="BP129" s="97"/>
      <c r="BQ129" s="97"/>
      <c r="BR129" s="97"/>
      <c r="BS129" s="138"/>
      <c r="BT129" s="13"/>
      <c r="BU129" s="138"/>
      <c r="BV129" s="13"/>
      <c r="BW129" s="125"/>
      <c r="BX129" s="13"/>
      <c r="BY129" s="141"/>
      <c r="BZ129" s="2"/>
      <c r="CA129" s="144"/>
    </row>
    <row r="130" spans="1:79" ht="15.75" thickBot="1" x14ac:dyDescent="0.3">
      <c r="A130" s="120"/>
      <c r="C130" s="25" t="s">
        <v>25</v>
      </c>
      <c r="D130" s="16"/>
      <c r="E130" s="83" t="s">
        <v>7</v>
      </c>
      <c r="F130" s="16"/>
      <c r="G130" s="29" t="str">
        <f>IF(G126&gt;=80,"4.00", IF(G126=79,"3.90",IF(G126=78,"3.80",IF(G126=77,"3.70",IF(G126=76,"3.60",IF(G126=75,"3.50",IF(G126=74,"3.40",IF(G126&gt;=73,"3.30",IF(G126&gt;=72,"3.20",IF(G126=71,"3.10",IF(G126&gt;=70,"3.00",IF(G126&gt;=69,"2.90",IF(G126=68,"2.80",IF(G126=67,"2.70",IF(G126=66,"2.60",IF(G126=65,"2.50",IF(G126=64,"2.40",IF(G126=63,"2.30",IF(G126=62,"2.20",IF(G126=61,"2.10",IF(G126=60,"2.00",IF(G126=59,"1.90",IF(G126=58,"1.80",IF(G126=57,"1.70",IF(G126=56,"1.60",IF(G126=55,"1.50",IF(G126=54,"1.40",IF(G126=53,"1.30",IF(G126=52,"1.20",IF(G126=51,"1.10",IF(G126=50,"1.00","0.00")))))))))))))))))))))))))))))))</f>
        <v>2.00</v>
      </c>
      <c r="H130" s="30" t="str">
        <f t="shared" ref="H130:L130" si="124">IF(H126&gt;=80,"4.00", IF(H126=79,"3.90",IF(H126=78,"3.80",IF(H126=77,"3.70",IF(H126=76,"3.60",IF(H126=75,"3.50",IF(H126=74,"3.40",IF(H126&gt;=73,"3.30",IF(H126&gt;=72,"3.20",IF(H126=71,"3.10",IF(H126&gt;=70,"3.00",IF(H126&gt;=69,"2.90",IF(H126=68,"2.80",IF(H126=67,"2.70",IF(H126=66,"2.60",IF(H126=65,"2.50",IF(H126=64,"2.40",IF(H126=63,"2.30",IF(H126=62,"2.20",IF(H126=61,"2.10",IF(H126=60,"2.00",IF(H126=59,"1.90",IF(H126=58,"1.80",IF(H126=57,"1.70",IF(H126=56,"1.60",IF(H126=55,"1.50",IF(H126=54,"1.40",IF(H126=53,"1.30",IF(H126=52,"1.20",IF(H126=51,"1.10",IF(H126=50,"1.00","0.00")))))))))))))))))))))))))))))))</f>
        <v>2.80</v>
      </c>
      <c r="I130" s="30" t="str">
        <f t="shared" si="124"/>
        <v>1.00</v>
      </c>
      <c r="J130" s="30" t="str">
        <f t="shared" si="124"/>
        <v>1.70</v>
      </c>
      <c r="K130" s="30" t="str">
        <f t="shared" si="124"/>
        <v>2.10</v>
      </c>
      <c r="L130" s="30" t="str">
        <f t="shared" si="124"/>
        <v>1.00</v>
      </c>
      <c r="M130" s="75"/>
      <c r="N130" s="148"/>
      <c r="O130" s="134"/>
      <c r="P130" s="120"/>
      <c r="Q130" s="80"/>
      <c r="R130" s="151"/>
      <c r="S130" s="19"/>
      <c r="T130" s="29" t="str">
        <f>IF(T126&gt;=80,"4.00", IF(T126=79,"3.90",IF(T126=78,"3.80",IF(T126=77,"3.70",IF(T126=76,"3.60",IF(T126=75,"3.50",IF(T126=74,"3.40",IF(T126&gt;=73,"3.30",IF(T126&gt;=72,"3.20",IF(T126=71,"3.10",IF(T126&gt;=70,"3.00",IF(T126&gt;=69,"2.90",IF(T126=68,"2.80",IF(T126=67,"2.70",IF(T126=66,"2.60",IF(T126=65,"2.50",IF(T126=64,"2.40",IF(T126=63,"2.30",IF(T126=62,"2.20",IF(T126=61,"2.10",IF(T126=60,"2.00",IF(T126=59,"1.90",IF(T126=58,"1.80",IF(T126=57,"1.70",IF(T126=56,"1.60",IF(T126=55,"1.50",IF(T126=54,"1.40",IF(T126=53,"1.30",IF(T126=52,"1.20",IF(T126=51,"1.10",IF(T126=50,"1.00","0.00")))))))))))))))))))))))))))))))</f>
        <v>0.00</v>
      </c>
      <c r="U130" s="30" t="str">
        <f t="shared" ref="U130:Y130" si="125">IF(U126&gt;=80,"4.00", IF(U126=79,"3.90",IF(U126=78,"3.80",IF(U126=77,"3.70",IF(U126=76,"3.60",IF(U126=75,"3.50",IF(U126=74,"3.40",IF(U126&gt;=73,"3.30",IF(U126&gt;=72,"3.20",IF(U126=71,"3.10",IF(U126&gt;=70,"3.00",IF(U126&gt;=69,"2.90",IF(U126=68,"2.80",IF(U126=67,"2.70",IF(U126=66,"2.60",IF(U126=65,"2.50",IF(U126=64,"2.40",IF(U126=63,"2.30",IF(U126=62,"2.20",IF(U126=61,"2.10",IF(U126=60,"2.00",IF(U126=59,"1.90",IF(U126=58,"1.80",IF(U126=57,"1.70",IF(U126=56,"1.60",IF(U126=55,"1.50",IF(U126=54,"1.40",IF(U126=53,"1.30",IF(U126=52,"1.20",IF(U126=51,"1.10",IF(U126=50,"1.00","0.00")))))))))))))))))))))))))))))))</f>
        <v>0.00</v>
      </c>
      <c r="V130" s="30" t="str">
        <f t="shared" si="125"/>
        <v>0.00</v>
      </c>
      <c r="W130" s="30" t="str">
        <f t="shared" si="125"/>
        <v>0.00</v>
      </c>
      <c r="X130" s="30" t="str">
        <f t="shared" si="125"/>
        <v>3.80</v>
      </c>
      <c r="Y130" s="30" t="str">
        <f t="shared" si="125"/>
        <v>0.00</v>
      </c>
      <c r="Z130" s="75"/>
      <c r="AA130" s="142"/>
      <c r="AB130" s="120"/>
      <c r="AC130" s="120"/>
      <c r="AD130" s="83"/>
      <c r="AE130" s="126"/>
      <c r="AF130" s="83"/>
      <c r="AG130" s="129"/>
      <c r="AH130" s="19"/>
      <c r="AI130" s="115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7"/>
      <c r="AW130" s="19"/>
      <c r="AX130" s="115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7"/>
      <c r="BL130" s="120"/>
      <c r="BM130" s="98"/>
      <c r="BN130" s="98"/>
      <c r="BO130" s="98"/>
      <c r="BP130" s="98"/>
      <c r="BQ130" s="98"/>
      <c r="BR130" s="98"/>
      <c r="BS130" s="139"/>
      <c r="BT130" s="13"/>
      <c r="BU130" s="139"/>
      <c r="BV130" s="13"/>
      <c r="BW130" s="126"/>
      <c r="BX130" s="13"/>
      <c r="BY130" s="142"/>
      <c r="BZ130" s="2"/>
      <c r="CA130" s="145"/>
    </row>
    <row r="131" spans="1:79" ht="15" customHeight="1" x14ac:dyDescent="0.25">
      <c r="A131" s="154">
        <v>18</v>
      </c>
      <c r="C131" s="15" t="s">
        <v>44</v>
      </c>
      <c r="D131" s="16"/>
      <c r="E131" s="17" t="s">
        <v>4</v>
      </c>
      <c r="F131" s="16"/>
      <c r="G131" s="3">
        <v>3</v>
      </c>
      <c r="H131" s="4">
        <v>2</v>
      </c>
      <c r="I131" s="4">
        <v>3</v>
      </c>
      <c r="J131" s="4">
        <v>3</v>
      </c>
      <c r="K131" s="4">
        <v>3</v>
      </c>
      <c r="L131" s="4">
        <v>3</v>
      </c>
      <c r="M131" s="73">
        <f>SUM(G131:L131)</f>
        <v>17</v>
      </c>
      <c r="N131" s="146">
        <f>M132/600*100</f>
        <v>0</v>
      </c>
      <c r="O131" s="134">
        <f>(G137*G131)+(H137*H131)+(I137*I131)+(J137*J131)+(L137*L131)+(K137*K131)</f>
        <v>0</v>
      </c>
      <c r="P131" s="118">
        <f>O131/M131</f>
        <v>0</v>
      </c>
      <c r="Q131" s="18"/>
      <c r="R131" s="149" t="str">
        <f>IF(P131&lt;1, " Drop Out Due to Low GPA ", "")</f>
        <v xml:space="preserve"> Drop Out Due to Low GPA </v>
      </c>
      <c r="S131" s="19"/>
      <c r="T131" s="109" t="s">
        <v>137</v>
      </c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1"/>
      <c r="AH131" s="19"/>
      <c r="AI131" s="109" t="s">
        <v>137</v>
      </c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1"/>
      <c r="AW131" s="19"/>
      <c r="AX131" s="109" t="s">
        <v>137</v>
      </c>
      <c r="AY131" s="110"/>
      <c r="AZ131" s="110"/>
      <c r="BA131" s="110"/>
      <c r="BB131" s="110"/>
      <c r="BC131" s="110"/>
      <c r="BD131" s="110"/>
      <c r="BE131" s="110"/>
      <c r="BF131" s="110"/>
      <c r="BG131" s="110"/>
      <c r="BH131" s="110"/>
      <c r="BI131" s="110"/>
      <c r="BJ131" s="110"/>
      <c r="BK131" s="111"/>
      <c r="BL131" s="118" t="e">
        <f>#REF!/#REF!</f>
        <v>#REF!</v>
      </c>
      <c r="BM131" s="96"/>
      <c r="BN131" s="96"/>
      <c r="BO131" s="96"/>
      <c r="BP131" s="96"/>
      <c r="BQ131" s="96"/>
      <c r="BR131" s="96"/>
      <c r="BS131" s="137">
        <f>BC132+AO132+Z132+M132</f>
        <v>0</v>
      </c>
      <c r="BT131" s="20"/>
      <c r="BU131" s="137">
        <f>BS131/2100*100</f>
        <v>0</v>
      </c>
      <c r="BV131" s="20"/>
      <c r="BW131" s="124">
        <f>(BE131+AQ131+AB131+O131)/(M131+Z131+AO131+BC131)</f>
        <v>0</v>
      </c>
      <c r="BX131" s="21"/>
      <c r="BY131" s="140" t="str">
        <f>IF(BU131&gt;=85,"A",IF(BU131&gt;=80,"A-",IF(BU131&gt;=75,"B+",IF(BU131&gt;=70,"B",IF(BU131&gt;=65,"B-",IF(BU131&gt;=61,"C+",IF(BU131&gt;=58,"C",IF(BU131&gt;=55,"C-",IF(BU131&gt;=50,"D","F")))))))))</f>
        <v>F</v>
      </c>
      <c r="BZ131" s="2"/>
      <c r="CA131" s="143"/>
    </row>
    <row r="132" spans="1:79" ht="15" customHeight="1" x14ac:dyDescent="0.25">
      <c r="A132" s="119"/>
      <c r="C132" s="22"/>
      <c r="D132" s="16"/>
      <c r="E132" s="23" t="s">
        <v>8</v>
      </c>
      <c r="F132" s="16"/>
      <c r="G132" s="106">
        <v>0</v>
      </c>
      <c r="H132" s="107">
        <v>0</v>
      </c>
      <c r="I132" s="107">
        <v>0</v>
      </c>
      <c r="J132" s="107">
        <v>0</v>
      </c>
      <c r="K132" s="107">
        <v>0</v>
      </c>
      <c r="L132" s="107">
        <v>0</v>
      </c>
      <c r="M132" s="74">
        <f>L132+K132+J132+I132+H132+G132</f>
        <v>0</v>
      </c>
      <c r="N132" s="147"/>
      <c r="O132" s="134"/>
      <c r="P132" s="119"/>
      <c r="Q132" s="80"/>
      <c r="R132" s="150"/>
      <c r="S132" s="19"/>
      <c r="T132" s="112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4"/>
      <c r="AH132" s="19"/>
      <c r="AI132" s="112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4"/>
      <c r="AW132" s="19"/>
      <c r="AX132" s="112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4"/>
      <c r="BL132" s="119"/>
      <c r="BM132" s="97"/>
      <c r="BN132" s="97"/>
      <c r="BO132" s="97"/>
      <c r="BP132" s="97"/>
      <c r="BQ132" s="97"/>
      <c r="BR132" s="97"/>
      <c r="BS132" s="138"/>
      <c r="BT132" s="13"/>
      <c r="BU132" s="138"/>
      <c r="BV132" s="13"/>
      <c r="BW132" s="125"/>
      <c r="BX132" s="13"/>
      <c r="BY132" s="141"/>
      <c r="BZ132" s="2"/>
      <c r="CA132" s="144"/>
    </row>
    <row r="133" spans="1:79" ht="15" customHeight="1" x14ac:dyDescent="0.25">
      <c r="A133" s="119"/>
      <c r="C133" s="22"/>
      <c r="D133" s="16"/>
      <c r="E133" s="23"/>
      <c r="F133" s="16"/>
      <c r="G133" s="6"/>
      <c r="H133" s="5"/>
      <c r="I133" s="5"/>
      <c r="J133" s="5"/>
      <c r="K133" s="5"/>
      <c r="L133" s="5"/>
      <c r="M133" s="74"/>
      <c r="N133" s="147"/>
      <c r="O133" s="134"/>
      <c r="P133" s="119"/>
      <c r="Q133" s="80"/>
      <c r="R133" s="150"/>
      <c r="S133" s="19"/>
      <c r="T133" s="112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4"/>
      <c r="AH133" s="19"/>
      <c r="AI133" s="112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4"/>
      <c r="AW133" s="19"/>
      <c r="AX133" s="112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4"/>
      <c r="BL133" s="119"/>
      <c r="BM133" s="97"/>
      <c r="BN133" s="97"/>
      <c r="BO133" s="97"/>
      <c r="BP133" s="97"/>
      <c r="BQ133" s="97"/>
      <c r="BR133" s="97"/>
      <c r="BS133" s="138"/>
      <c r="BT133" s="13"/>
      <c r="BU133" s="138"/>
      <c r="BV133" s="13"/>
      <c r="BW133" s="125"/>
      <c r="BX133" s="13"/>
      <c r="BY133" s="141"/>
      <c r="BZ133" s="2"/>
      <c r="CA133" s="144"/>
    </row>
    <row r="134" spans="1:79" ht="15" customHeight="1" x14ac:dyDescent="0.25">
      <c r="A134" s="119"/>
      <c r="C134" s="22"/>
      <c r="D134" s="16"/>
      <c r="E134" s="23"/>
      <c r="F134" s="16"/>
      <c r="G134" s="6"/>
      <c r="H134" s="5" t="s">
        <v>20</v>
      </c>
      <c r="I134" s="5"/>
      <c r="J134" s="5"/>
      <c r="K134" s="5"/>
      <c r="L134" s="5"/>
      <c r="M134" s="74"/>
      <c r="N134" s="147"/>
      <c r="O134" s="134"/>
      <c r="P134" s="119"/>
      <c r="Q134" s="80"/>
      <c r="R134" s="150"/>
      <c r="S134" s="19"/>
      <c r="T134" s="112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4"/>
      <c r="AH134" s="19"/>
      <c r="AI134" s="112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4"/>
      <c r="AW134" s="19"/>
      <c r="AX134" s="112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4"/>
      <c r="BL134" s="119"/>
      <c r="BM134" s="97"/>
      <c r="BN134" s="97"/>
      <c r="BO134" s="97"/>
      <c r="BP134" s="97"/>
      <c r="BQ134" s="97"/>
      <c r="BR134" s="97"/>
      <c r="BS134" s="138"/>
      <c r="BT134" s="13"/>
      <c r="BU134" s="138"/>
      <c r="BV134" s="13"/>
      <c r="BW134" s="125"/>
      <c r="BX134" s="13"/>
      <c r="BY134" s="141"/>
      <c r="BZ134" s="2"/>
      <c r="CA134" s="144"/>
    </row>
    <row r="135" spans="1:79" ht="15" customHeight="1" x14ac:dyDescent="0.25">
      <c r="A135" s="119"/>
      <c r="C135" s="24"/>
      <c r="D135" s="16"/>
      <c r="E135" s="23" t="s">
        <v>5</v>
      </c>
      <c r="F135" s="16"/>
      <c r="G135" s="6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74">
        <v>0</v>
      </c>
      <c r="N135" s="147"/>
      <c r="O135" s="134"/>
      <c r="P135" s="119"/>
      <c r="Q135" s="80"/>
      <c r="R135" s="150"/>
      <c r="S135" s="19"/>
      <c r="T135" s="112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4"/>
      <c r="AH135" s="19"/>
      <c r="AI135" s="112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4"/>
      <c r="AW135" s="19"/>
      <c r="AX135" s="112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4"/>
      <c r="BL135" s="119"/>
      <c r="BM135" s="97"/>
      <c r="BN135" s="97"/>
      <c r="BO135" s="97"/>
      <c r="BP135" s="97"/>
      <c r="BQ135" s="97"/>
      <c r="BR135" s="97"/>
      <c r="BS135" s="138"/>
      <c r="BT135" s="13"/>
      <c r="BU135" s="138"/>
      <c r="BV135" s="13"/>
      <c r="BW135" s="125"/>
      <c r="BX135" s="13"/>
      <c r="BY135" s="141"/>
      <c r="BZ135" s="2"/>
      <c r="CA135" s="144"/>
    </row>
    <row r="136" spans="1:79" ht="15" customHeight="1" x14ac:dyDescent="0.25">
      <c r="A136" s="119"/>
      <c r="C136" s="24" t="s">
        <v>75</v>
      </c>
      <c r="D136" s="16"/>
      <c r="E136" s="23" t="s">
        <v>6</v>
      </c>
      <c r="F136" s="16"/>
      <c r="G136" s="6" t="str">
        <f>IF(G133&gt;=90,"A+",IF(G133&gt;=85,"A",IF(G133&gt;=80,"A-",IF(G133&gt;=75,"B+",IF(G133&gt;=73,"B",IF(G133&gt;=70,"B-",IF(G133&gt;=66,"C+",IF(G133&gt;=63,"C",IF(G133&gt;=60,"C-",IF(G133&gt;=50,"D","F"))))))))))</f>
        <v>F</v>
      </c>
      <c r="H136" s="5" t="str">
        <f>IF(H133&gt;=90,"A+",IF(H133&gt;=85,"A",IF(H133&gt;=80,"A-",IF(H133&gt;=75,"B+",IF(H133&gt;=73,"B",IF(H133&gt;=70,"B-",IF(H133&gt;=66,"C+",IF(H133&gt;=63,"C",IF(H133&gt;=60,"C-",IF(H133&gt;=50,"D","F"))))))))))</f>
        <v>F</v>
      </c>
      <c r="I136" s="5" t="str">
        <f t="shared" ref="I136:L136" si="126">IF(I133&gt;=90,"A+",IF(I133&gt;=85,"A",IF(I133&gt;=80,"A-",IF(I133&gt;=75,"B+",IF(I133&gt;=73,"B",IF(I133&gt;=70,"B-",IF(I133&gt;=66,"C+",IF(I133&gt;=63,"C",IF(I133&gt;=60,"C-",IF(I133&gt;=50,"D","F"))))))))))</f>
        <v>F</v>
      </c>
      <c r="J136" s="5" t="str">
        <f t="shared" si="126"/>
        <v>F</v>
      </c>
      <c r="K136" s="5" t="str">
        <f t="shared" si="126"/>
        <v>F</v>
      </c>
      <c r="L136" s="5" t="str">
        <f t="shared" si="126"/>
        <v>F</v>
      </c>
      <c r="M136" s="74">
        <f>VLOOKUP($O$5,vtABLE,2,FALSE)</f>
        <v>0</v>
      </c>
      <c r="N136" s="147"/>
      <c r="O136" s="134"/>
      <c r="P136" s="119"/>
      <c r="Q136" s="80"/>
      <c r="R136" s="150"/>
      <c r="S136" s="19"/>
      <c r="T136" s="112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4"/>
      <c r="AH136" s="19"/>
      <c r="AI136" s="112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4"/>
      <c r="AW136" s="19"/>
      <c r="AX136" s="112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4"/>
      <c r="BL136" s="119"/>
      <c r="BM136" s="97"/>
      <c r="BN136" s="97"/>
      <c r="BO136" s="97"/>
      <c r="BP136" s="97"/>
      <c r="BQ136" s="97"/>
      <c r="BR136" s="97"/>
      <c r="BS136" s="138"/>
      <c r="BT136" s="13"/>
      <c r="BU136" s="138"/>
      <c r="BV136" s="13"/>
      <c r="BW136" s="125"/>
      <c r="BX136" s="13"/>
      <c r="BY136" s="141"/>
      <c r="BZ136" s="2"/>
      <c r="CA136" s="144"/>
    </row>
    <row r="137" spans="1:79" ht="15.75" customHeight="1" thickBot="1" x14ac:dyDescent="0.3">
      <c r="A137" s="120"/>
      <c r="C137" s="25" t="s">
        <v>25</v>
      </c>
      <c r="D137" s="16"/>
      <c r="E137" s="83" t="s">
        <v>7</v>
      </c>
      <c r="F137" s="16"/>
      <c r="G137" s="29" t="str">
        <f>IF(G133&gt;=80,"4.00", IF(G133=79,"3.90",IF(G133=78,"3.80",IF(G133=77,"3.70",IF(G133=76,"3.60",IF(G133=75,"3.50",IF(G133=74,"3.40",IF(G133&gt;=73,"3.30",IF(G133&gt;=72,"3.20",IF(G133=71,"3.10",IF(G133&gt;=70,"3.00",IF(G133&gt;=69,"2.90",IF(G133=68,"2.80",IF(G133=67,"2.70",IF(G133=66,"2.60",IF(G133=65,"2.50",IF(G133=64,"2.40",IF(G133=63,"2.30",IF(G133=62,"2.20",IF(G133=61,"2.10",IF(G133=60,"2.00",IF(G133=59,"1.90",IF(G133=58,"1.80",IF(G133=57,"1.70",IF(G133=56,"1.60",IF(G133=55,"1.50",IF(G133=54,"1.40",IF(G133=53,"1.30",IF(G133=52,"1.20",IF(G133=51,"1.10",IF(G133=50,"1.00","0.00")))))))))))))))))))))))))))))))</f>
        <v>0.00</v>
      </c>
      <c r="H137" s="30" t="str">
        <f t="shared" ref="H137:L137" si="127">IF(H133&gt;=80,"4.00", IF(H133=79,"3.90",IF(H133=78,"3.80",IF(H133=77,"3.70",IF(H133=76,"3.60",IF(H133=75,"3.50",IF(H133=74,"3.40",IF(H133&gt;=73,"3.30",IF(H133&gt;=72,"3.20",IF(H133=71,"3.10",IF(H133&gt;=70,"3.00",IF(H133&gt;=69,"2.90",IF(H133=68,"2.80",IF(H133=67,"2.70",IF(H133=66,"2.60",IF(H133=65,"2.50",IF(H133=64,"2.40",IF(H133=63,"2.30",IF(H133=62,"2.20",IF(H133=61,"2.10",IF(H133=60,"2.00",IF(H133=59,"1.90",IF(H133=58,"1.80",IF(H133=57,"1.70",IF(H133=56,"1.60",IF(H133=55,"1.50",IF(H133=54,"1.40",IF(H133=53,"1.30",IF(H133=52,"1.20",IF(H133=51,"1.10",IF(H133=50,"1.00","0.00")))))))))))))))))))))))))))))))</f>
        <v>0.00</v>
      </c>
      <c r="I137" s="30" t="str">
        <f t="shared" si="127"/>
        <v>0.00</v>
      </c>
      <c r="J137" s="30" t="str">
        <f t="shared" si="127"/>
        <v>0.00</v>
      </c>
      <c r="K137" s="30" t="str">
        <f t="shared" si="127"/>
        <v>0.00</v>
      </c>
      <c r="L137" s="30" t="str">
        <f t="shared" si="127"/>
        <v>0.00</v>
      </c>
      <c r="M137" s="75"/>
      <c r="N137" s="148"/>
      <c r="O137" s="134"/>
      <c r="P137" s="120"/>
      <c r="Q137" s="80"/>
      <c r="R137" s="151"/>
      <c r="S137" s="19"/>
      <c r="T137" s="115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7"/>
      <c r="AH137" s="19"/>
      <c r="AI137" s="115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7"/>
      <c r="AW137" s="19"/>
      <c r="AX137" s="115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7"/>
      <c r="BL137" s="120"/>
      <c r="BM137" s="98"/>
      <c r="BN137" s="98"/>
      <c r="BO137" s="98"/>
      <c r="BP137" s="98"/>
      <c r="BQ137" s="98"/>
      <c r="BR137" s="98"/>
      <c r="BS137" s="139"/>
      <c r="BT137" s="13"/>
      <c r="BU137" s="139"/>
      <c r="BV137" s="13"/>
      <c r="BW137" s="126"/>
      <c r="BX137" s="13"/>
      <c r="BY137" s="142"/>
      <c r="BZ137" s="2"/>
      <c r="CA137" s="145"/>
    </row>
    <row r="138" spans="1:79" ht="15" customHeight="1" x14ac:dyDescent="0.25">
      <c r="A138" s="154">
        <v>19</v>
      </c>
      <c r="C138" s="15" t="s">
        <v>45</v>
      </c>
      <c r="D138" s="16"/>
      <c r="E138" s="17" t="s">
        <v>4</v>
      </c>
      <c r="F138" s="16"/>
      <c r="G138" s="3">
        <v>3</v>
      </c>
      <c r="H138" s="4">
        <v>2</v>
      </c>
      <c r="I138" s="4">
        <v>3</v>
      </c>
      <c r="J138" s="4">
        <v>3</v>
      </c>
      <c r="K138" s="4">
        <v>3</v>
      </c>
      <c r="L138" s="4">
        <v>3</v>
      </c>
      <c r="M138" s="73">
        <f>SUM(G138:L138)</f>
        <v>17</v>
      </c>
      <c r="N138" s="146">
        <f>M139/600*100</f>
        <v>49.166666666666664</v>
      </c>
      <c r="O138" s="134">
        <f>(G144*G138)+(H144*H138)+(I144*I138)+(J144*J138)+(L144*L138)+(K144*K138)</f>
        <v>23</v>
      </c>
      <c r="P138" s="118">
        <f>O138/M138</f>
        <v>1.3529411764705883</v>
      </c>
      <c r="Q138" s="18"/>
      <c r="R138" s="149" t="str">
        <f>IF(P138&lt;1, " Drop Out Due to Low GPA ", "")</f>
        <v/>
      </c>
      <c r="S138" s="19"/>
      <c r="T138" s="3">
        <v>3</v>
      </c>
      <c r="U138" s="4">
        <v>2</v>
      </c>
      <c r="V138" s="4">
        <v>3</v>
      </c>
      <c r="W138" s="4">
        <v>3</v>
      </c>
      <c r="X138" s="4">
        <v>3</v>
      </c>
      <c r="Y138" s="4">
        <v>3</v>
      </c>
      <c r="Z138" s="73">
        <f>SUM(T138:Y138)</f>
        <v>17</v>
      </c>
      <c r="AA138" s="140">
        <f>Z139/550*100</f>
        <v>58.545454545454547</v>
      </c>
      <c r="AB138" s="133">
        <f>(T144*T138)+(U144*U138)+(V144*V138)+(W144*W138)+(X144*X138)+(Y138*Y144)</f>
        <v>31.9</v>
      </c>
      <c r="AC138" s="118">
        <f>AB138/Z138</f>
        <v>1.8764705882352941</v>
      </c>
      <c r="AD138" s="84"/>
      <c r="AE138" s="124">
        <f>(O138+AB138)/(M138+Z138)</f>
        <v>1.6147058823529412</v>
      </c>
      <c r="AF138" s="81"/>
      <c r="AG138" s="127" t="str">
        <f>IF(AE138&lt;1.5, " Drop Out Due to Low CGPA ", "")</f>
        <v/>
      </c>
      <c r="AH138" s="19"/>
      <c r="AI138" s="3">
        <v>3</v>
      </c>
      <c r="AJ138" s="4">
        <v>3</v>
      </c>
      <c r="AK138" s="4">
        <v>3</v>
      </c>
      <c r="AL138" s="4">
        <v>3</v>
      </c>
      <c r="AM138" s="4">
        <v>3</v>
      </c>
      <c r="AN138" s="4">
        <v>3</v>
      </c>
      <c r="AO138" s="73">
        <f>SUM(AI138:AN138)</f>
        <v>18</v>
      </c>
      <c r="AP138" s="135">
        <f>AO139/550*100</f>
        <v>69.818181818181827</v>
      </c>
      <c r="AQ138" s="121">
        <f>(AI144*AI138)+(AJ144*AJ138)+(AK144*AK138)+(AL138*AL144)+(AM144*AM138)+(AN144*AN138)</f>
        <v>41.7</v>
      </c>
      <c r="AR138" s="123">
        <f>AQ138/AO138</f>
        <v>2.3166666666666669</v>
      </c>
      <c r="AS138" s="81"/>
      <c r="AT138" s="124">
        <f>(O138+AB138+AQ138)/(M138+Z138+AO138)</f>
        <v>1.8576923076923075</v>
      </c>
      <c r="AU138" s="81"/>
      <c r="AV138" s="127" t="str">
        <f>IF(AT138&lt;1.75, " Drop Out Due to Low CGPA ", "")</f>
        <v/>
      </c>
      <c r="AW138" s="19"/>
      <c r="AX138" s="3">
        <v>3</v>
      </c>
      <c r="AY138" s="4">
        <v>3</v>
      </c>
      <c r="AZ138" s="4">
        <v>3</v>
      </c>
      <c r="BA138" s="4">
        <v>3</v>
      </c>
      <c r="BB138" s="4">
        <v>2</v>
      </c>
      <c r="BC138" s="85">
        <f>SUM(AX138:BB138)</f>
        <v>14</v>
      </c>
      <c r="BD138" s="130">
        <f>BC139/400*100</f>
        <v>59.75</v>
      </c>
      <c r="BE138" s="133">
        <f>(AX144*AX138)+(AY144*AY138)+(AZ144*AZ138)+(BA144*BA138)+(BB144*BB138)</f>
        <v>19.500000000000004</v>
      </c>
      <c r="BF138" s="118">
        <f>BE138/BC138</f>
        <v>1.392857142857143</v>
      </c>
      <c r="BG138" s="84"/>
      <c r="BH138" s="124">
        <f>(O138+AB138+AQ138+BE138)/(M138+Z138+AO138+BC138)</f>
        <v>1.759090909090909</v>
      </c>
      <c r="BI138" s="84"/>
      <c r="BJ138" s="127" t="str">
        <f>IF(BH138&lt;2.5, " Drop Out Due to Low CGPA ", "")</f>
        <v xml:space="preserve"> Drop Out Due to Low CGPA </v>
      </c>
      <c r="BK138" s="14"/>
      <c r="BL138" s="118" t="e">
        <f>#REF!/#REF!</f>
        <v>#REF!</v>
      </c>
      <c r="BM138" s="96"/>
      <c r="BN138" s="96"/>
      <c r="BO138" s="96"/>
      <c r="BP138" s="96"/>
      <c r="BQ138" s="96"/>
      <c r="BR138" s="96"/>
      <c r="BS138" s="137">
        <f>BC139+AO139+Z139+M139</f>
        <v>1240</v>
      </c>
      <c r="BT138" s="20"/>
      <c r="BU138" s="137">
        <f>BS138/2100*100</f>
        <v>59.047619047619051</v>
      </c>
      <c r="BV138" s="20"/>
      <c r="BW138" s="124">
        <f>(BE138+AQ138+AB138+O138)/(M138+Z138+AO138+BC138)</f>
        <v>1.759090909090909</v>
      </c>
      <c r="BX138" s="21"/>
      <c r="BY138" s="140" t="str">
        <f>IF(BU138&gt;=85,"A",IF(BU138&gt;=80,"A-",IF(BU138&gt;=75,"B+",IF(BU138&gt;=70,"B",IF(BU138&gt;=65,"B-",IF(BU138&gt;=61,"C+",IF(BU138&gt;=58,"C",IF(BU138&gt;=55,"C-",IF(BU138&gt;=50,"D","F")))))))))</f>
        <v>C</v>
      </c>
      <c r="BZ138" s="2"/>
      <c r="CA138" s="143"/>
    </row>
    <row r="139" spans="1:79" x14ac:dyDescent="0.25">
      <c r="A139" s="119"/>
      <c r="C139" s="22" t="s">
        <v>109</v>
      </c>
      <c r="D139" s="16"/>
      <c r="E139" s="23" t="s">
        <v>8</v>
      </c>
      <c r="F139" s="16"/>
      <c r="G139" s="6">
        <v>60</v>
      </c>
      <c r="H139" s="5">
        <v>17</v>
      </c>
      <c r="I139" s="5">
        <v>26</v>
      </c>
      <c r="J139" s="5">
        <v>54</v>
      </c>
      <c r="K139" s="5">
        <v>55</v>
      </c>
      <c r="L139" s="5">
        <v>50</v>
      </c>
      <c r="M139" s="74">
        <f>L139+K139+J139+I142+H142+G139</f>
        <v>295</v>
      </c>
      <c r="N139" s="147"/>
      <c r="O139" s="134"/>
      <c r="P139" s="119"/>
      <c r="Q139" s="80"/>
      <c r="R139" s="150"/>
      <c r="S139" s="19"/>
      <c r="T139" s="6">
        <v>70</v>
      </c>
      <c r="U139" s="5">
        <v>33</v>
      </c>
      <c r="V139" s="5">
        <v>54</v>
      </c>
      <c r="W139" s="5">
        <v>65</v>
      </c>
      <c r="X139" s="5">
        <v>50</v>
      </c>
      <c r="Y139" s="5">
        <v>50</v>
      </c>
      <c r="Z139" s="74">
        <f>T139+U139+V139+W139+X139+Y139</f>
        <v>322</v>
      </c>
      <c r="AA139" s="141"/>
      <c r="AB139" s="119"/>
      <c r="AC139" s="119"/>
      <c r="AD139" s="82"/>
      <c r="AE139" s="125"/>
      <c r="AF139" s="82"/>
      <c r="AG139" s="128"/>
      <c r="AH139" s="19"/>
      <c r="AI139" s="6">
        <v>69</v>
      </c>
      <c r="AJ139" s="5">
        <v>60</v>
      </c>
      <c r="AK139" s="5">
        <v>45</v>
      </c>
      <c r="AL139" s="5">
        <v>62</v>
      </c>
      <c r="AM139" s="5">
        <v>75</v>
      </c>
      <c r="AN139" s="5">
        <v>73</v>
      </c>
      <c r="AO139" s="74">
        <f>AI139+AJ139+AK139+AL139+AM139+AN139</f>
        <v>384</v>
      </c>
      <c r="AP139" s="135"/>
      <c r="AQ139" s="122"/>
      <c r="AR139" s="119"/>
      <c r="AS139" s="82"/>
      <c r="AT139" s="125"/>
      <c r="AU139" s="82"/>
      <c r="AV139" s="128"/>
      <c r="AW139" s="19"/>
      <c r="AX139" s="6">
        <v>50</v>
      </c>
      <c r="AY139" s="5">
        <v>56</v>
      </c>
      <c r="AZ139" s="5">
        <v>67</v>
      </c>
      <c r="BA139" s="5">
        <v>37</v>
      </c>
      <c r="BB139" s="5">
        <v>29</v>
      </c>
      <c r="BC139" s="79">
        <f>AX139+AY139+AZ139+BA139+BB139</f>
        <v>239</v>
      </c>
      <c r="BD139" s="131"/>
      <c r="BE139" s="134"/>
      <c r="BF139" s="123"/>
      <c r="BG139" s="81"/>
      <c r="BH139" s="125"/>
      <c r="BI139" s="81"/>
      <c r="BJ139" s="128"/>
      <c r="BK139" s="14"/>
      <c r="BL139" s="119"/>
      <c r="BM139" s="97"/>
      <c r="BN139" s="97"/>
      <c r="BO139" s="97"/>
      <c r="BP139" s="97"/>
      <c r="BQ139" s="97"/>
      <c r="BR139" s="97"/>
      <c r="BS139" s="138"/>
      <c r="BT139" s="13"/>
      <c r="BU139" s="138"/>
      <c r="BV139" s="13"/>
      <c r="BW139" s="125"/>
      <c r="BX139" s="13"/>
      <c r="BY139" s="141"/>
      <c r="BZ139" s="2"/>
      <c r="CA139" s="144"/>
    </row>
    <row r="140" spans="1:79" x14ac:dyDescent="0.25">
      <c r="A140" s="119"/>
      <c r="C140" s="22"/>
      <c r="D140" s="16"/>
      <c r="E140" s="23"/>
      <c r="F140" s="16"/>
      <c r="G140" s="6">
        <f>G139</f>
        <v>60</v>
      </c>
      <c r="H140" s="5">
        <f>H142*2</f>
        <v>50</v>
      </c>
      <c r="I140" s="5">
        <f>I142</f>
        <v>51</v>
      </c>
      <c r="J140" s="5">
        <f>J139</f>
        <v>54</v>
      </c>
      <c r="K140" s="5">
        <f>K139</f>
        <v>55</v>
      </c>
      <c r="L140" s="5">
        <f>L139</f>
        <v>50</v>
      </c>
      <c r="M140" s="74"/>
      <c r="N140" s="147"/>
      <c r="O140" s="134"/>
      <c r="P140" s="119"/>
      <c r="Q140" s="80"/>
      <c r="R140" s="150"/>
      <c r="S140" s="19"/>
      <c r="T140" s="6">
        <f>T139</f>
        <v>70</v>
      </c>
      <c r="U140" s="5">
        <f>U139*2</f>
        <v>66</v>
      </c>
      <c r="V140" s="5">
        <f t="shared" ref="V140" si="128">V139</f>
        <v>54</v>
      </c>
      <c r="W140" s="5">
        <f>W139</f>
        <v>65</v>
      </c>
      <c r="X140" s="5">
        <f>X139</f>
        <v>50</v>
      </c>
      <c r="Y140" s="5">
        <f>Y139</f>
        <v>50</v>
      </c>
      <c r="Z140" s="74"/>
      <c r="AA140" s="141"/>
      <c r="AB140" s="119"/>
      <c r="AC140" s="119"/>
      <c r="AD140" s="82"/>
      <c r="AE140" s="125"/>
      <c r="AF140" s="82"/>
      <c r="AG140" s="128"/>
      <c r="AH140" s="19"/>
      <c r="AI140" s="6">
        <f>AI139</f>
        <v>69</v>
      </c>
      <c r="AJ140" s="5">
        <f>AJ139</f>
        <v>60</v>
      </c>
      <c r="AK140" s="5">
        <f t="shared" ref="AK140:AN140" si="129">AK139</f>
        <v>45</v>
      </c>
      <c r="AL140" s="5">
        <f t="shared" si="129"/>
        <v>62</v>
      </c>
      <c r="AM140" s="5">
        <f t="shared" si="129"/>
        <v>75</v>
      </c>
      <c r="AN140" s="5">
        <f t="shared" si="129"/>
        <v>73</v>
      </c>
      <c r="AO140" s="74"/>
      <c r="AP140" s="135"/>
      <c r="AQ140" s="122"/>
      <c r="AR140" s="119"/>
      <c r="AS140" s="82"/>
      <c r="AT140" s="125"/>
      <c r="AU140" s="82"/>
      <c r="AV140" s="128"/>
      <c r="AW140" s="19"/>
      <c r="AX140" s="6">
        <f>AX139</f>
        <v>50</v>
      </c>
      <c r="AY140" s="5">
        <f>AY139</f>
        <v>56</v>
      </c>
      <c r="AZ140" s="5">
        <f t="shared" ref="AZ140" si="130">AZ139</f>
        <v>67</v>
      </c>
      <c r="BA140" s="5">
        <f>BA139</f>
        <v>37</v>
      </c>
      <c r="BB140" s="5">
        <f>BB139*2</f>
        <v>58</v>
      </c>
      <c r="BC140" s="79"/>
      <c r="BD140" s="131"/>
      <c r="BE140" s="134"/>
      <c r="BF140" s="123"/>
      <c r="BG140" s="81"/>
      <c r="BH140" s="125"/>
      <c r="BI140" s="81"/>
      <c r="BJ140" s="128"/>
      <c r="BK140" s="14"/>
      <c r="BL140" s="119"/>
      <c r="BM140" s="97"/>
      <c r="BN140" s="97"/>
      <c r="BO140" s="97"/>
      <c r="BP140" s="97"/>
      <c r="BQ140" s="97"/>
      <c r="BR140" s="97"/>
      <c r="BS140" s="138"/>
      <c r="BT140" s="13"/>
      <c r="BU140" s="138"/>
      <c r="BV140" s="13"/>
      <c r="BW140" s="125"/>
      <c r="BX140" s="13"/>
      <c r="BY140" s="141"/>
      <c r="BZ140" s="2"/>
      <c r="CA140" s="144"/>
    </row>
    <row r="141" spans="1:79" x14ac:dyDescent="0.25">
      <c r="A141" s="119"/>
      <c r="C141" s="22"/>
      <c r="D141" s="16"/>
      <c r="E141" s="23"/>
      <c r="F141" s="16"/>
      <c r="G141" s="6"/>
      <c r="H141" s="5" t="s">
        <v>20</v>
      </c>
      <c r="I141" s="5"/>
      <c r="J141" s="5"/>
      <c r="K141" s="5"/>
      <c r="L141" s="5"/>
      <c r="M141" s="74"/>
      <c r="N141" s="147"/>
      <c r="O141" s="134"/>
      <c r="P141" s="119"/>
      <c r="Q141" s="80"/>
      <c r="R141" s="150"/>
      <c r="S141" s="19"/>
      <c r="T141" s="6"/>
      <c r="U141" s="5" t="s">
        <v>20</v>
      </c>
      <c r="V141" s="5"/>
      <c r="W141" s="5"/>
      <c r="X141" s="5"/>
      <c r="Y141" s="5"/>
      <c r="Z141" s="74"/>
      <c r="AA141" s="141"/>
      <c r="AB141" s="119"/>
      <c r="AC141" s="119"/>
      <c r="AD141" s="82"/>
      <c r="AE141" s="125"/>
      <c r="AF141" s="82"/>
      <c r="AG141" s="128"/>
      <c r="AH141" s="19"/>
      <c r="AI141" s="6"/>
      <c r="AJ141" s="5" t="s">
        <v>20</v>
      </c>
      <c r="AK141" s="5"/>
      <c r="AL141" s="5"/>
      <c r="AM141" s="5"/>
      <c r="AN141" s="5"/>
      <c r="AO141" s="74"/>
      <c r="AP141" s="135"/>
      <c r="AQ141" s="122"/>
      <c r="AR141" s="119"/>
      <c r="AS141" s="82"/>
      <c r="AT141" s="125"/>
      <c r="AU141" s="82"/>
      <c r="AV141" s="128"/>
      <c r="AW141" s="19"/>
      <c r="AX141" s="6"/>
      <c r="AY141" s="5" t="s">
        <v>20</v>
      </c>
      <c r="AZ141" s="5"/>
      <c r="BA141" s="5"/>
      <c r="BB141" s="5"/>
      <c r="BC141" s="79"/>
      <c r="BD141" s="131"/>
      <c r="BE141" s="134"/>
      <c r="BF141" s="123"/>
      <c r="BG141" s="81"/>
      <c r="BH141" s="125"/>
      <c r="BI141" s="81"/>
      <c r="BJ141" s="128"/>
      <c r="BK141" s="14"/>
      <c r="BL141" s="119"/>
      <c r="BM141" s="97"/>
      <c r="BN141" s="97"/>
      <c r="BO141" s="97"/>
      <c r="BP141" s="97"/>
      <c r="BQ141" s="97"/>
      <c r="BR141" s="97"/>
      <c r="BS141" s="138"/>
      <c r="BT141" s="13"/>
      <c r="BU141" s="138"/>
      <c r="BV141" s="13"/>
      <c r="BW141" s="125"/>
      <c r="BX141" s="13"/>
      <c r="BY141" s="141"/>
      <c r="BZ141" s="2"/>
      <c r="CA141" s="144"/>
    </row>
    <row r="142" spans="1:79" x14ac:dyDescent="0.25">
      <c r="A142" s="119"/>
      <c r="C142" s="24"/>
      <c r="D142" s="16"/>
      <c r="E142" s="23" t="s">
        <v>5</v>
      </c>
      <c r="F142" s="16"/>
      <c r="G142" s="6">
        <v>0</v>
      </c>
      <c r="H142" s="95">
        <v>25</v>
      </c>
      <c r="I142" s="95">
        <v>51</v>
      </c>
      <c r="J142" s="5">
        <v>0</v>
      </c>
      <c r="K142" s="5">
        <v>0</v>
      </c>
      <c r="L142" s="5">
        <v>0</v>
      </c>
      <c r="M142" s="74">
        <v>0</v>
      </c>
      <c r="N142" s="147"/>
      <c r="O142" s="134"/>
      <c r="P142" s="119"/>
      <c r="Q142" s="80"/>
      <c r="R142" s="150"/>
      <c r="S142" s="19"/>
      <c r="T142" s="6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77"/>
      <c r="AA142" s="141"/>
      <c r="AB142" s="119"/>
      <c r="AC142" s="119"/>
      <c r="AD142" s="82"/>
      <c r="AE142" s="125"/>
      <c r="AF142" s="82"/>
      <c r="AG142" s="128"/>
      <c r="AH142" s="19"/>
      <c r="AI142" s="6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  <c r="AO142" s="77"/>
      <c r="AP142" s="135"/>
      <c r="AQ142" s="122"/>
      <c r="AR142" s="119"/>
      <c r="AS142" s="82"/>
      <c r="AT142" s="125"/>
      <c r="AU142" s="82"/>
      <c r="AV142" s="128"/>
      <c r="AW142" s="19"/>
      <c r="AX142" s="6">
        <v>0</v>
      </c>
      <c r="AY142" s="5">
        <v>0</v>
      </c>
      <c r="AZ142" s="5">
        <v>0</v>
      </c>
      <c r="BA142" s="5">
        <v>0</v>
      </c>
      <c r="BB142" s="5">
        <v>0</v>
      </c>
      <c r="BC142" s="26"/>
      <c r="BD142" s="131"/>
      <c r="BE142" s="134"/>
      <c r="BF142" s="123"/>
      <c r="BG142" s="81"/>
      <c r="BH142" s="125"/>
      <c r="BI142" s="81"/>
      <c r="BJ142" s="128"/>
      <c r="BK142" s="14"/>
      <c r="BL142" s="119"/>
      <c r="BM142" s="97"/>
      <c r="BN142" s="97"/>
      <c r="BO142" s="97"/>
      <c r="BP142" s="97"/>
      <c r="BQ142" s="97"/>
      <c r="BR142" s="97"/>
      <c r="BS142" s="138"/>
      <c r="BT142" s="13"/>
      <c r="BU142" s="138"/>
      <c r="BV142" s="13"/>
      <c r="BW142" s="125"/>
      <c r="BX142" s="13"/>
      <c r="BY142" s="141"/>
      <c r="BZ142" s="2"/>
      <c r="CA142" s="144"/>
    </row>
    <row r="143" spans="1:79" x14ac:dyDescent="0.25">
      <c r="A143" s="119"/>
      <c r="C143" s="24" t="s">
        <v>76</v>
      </c>
      <c r="D143" s="16"/>
      <c r="E143" s="23" t="s">
        <v>6</v>
      </c>
      <c r="F143" s="16"/>
      <c r="G143" s="6" t="str">
        <f>IF(G140&gt;=90,"A+",IF(G140&gt;=85,"A",IF(G140&gt;=80,"A-",IF(G140&gt;=75,"B+",IF(G140&gt;=73,"B",IF(G140&gt;=70,"B-",IF(G140&gt;=66,"C+",IF(G140&gt;=63,"C",IF(G140&gt;=60,"C-",IF(G140&gt;=50,"D","F"))))))))))</f>
        <v>C-</v>
      </c>
      <c r="H143" s="5" t="str">
        <f>IF(H140&gt;=90,"A+",IF(H140&gt;=85,"A",IF(H140&gt;=80,"A-",IF(H140&gt;=75,"B+",IF(H140&gt;=73,"B",IF(H140&gt;=70,"B-",IF(H140&gt;=66,"C+",IF(H140&gt;=63,"C",IF(H140&gt;=60,"C-",IF(H140&gt;=50,"D","F"))))))))))</f>
        <v>D</v>
      </c>
      <c r="I143" s="5" t="str">
        <f t="shared" ref="I143:L143" si="131">IF(I140&gt;=90,"A+",IF(I140&gt;=85,"A",IF(I140&gt;=80,"A-",IF(I140&gt;=75,"B+",IF(I140&gt;=73,"B",IF(I140&gt;=70,"B-",IF(I140&gt;=66,"C+",IF(I140&gt;=63,"C",IF(I140&gt;=60,"C-",IF(I140&gt;=50,"D","F"))))))))))</f>
        <v>D</v>
      </c>
      <c r="J143" s="5" t="str">
        <f t="shared" si="131"/>
        <v>D</v>
      </c>
      <c r="K143" s="5" t="str">
        <f t="shared" si="131"/>
        <v>D</v>
      </c>
      <c r="L143" s="5" t="str">
        <f t="shared" si="131"/>
        <v>D</v>
      </c>
      <c r="M143" s="74">
        <f>VLOOKUP($O$5,vtABLE,2,FALSE)</f>
        <v>0</v>
      </c>
      <c r="N143" s="147"/>
      <c r="O143" s="134"/>
      <c r="P143" s="119"/>
      <c r="Q143" s="80"/>
      <c r="R143" s="150"/>
      <c r="S143" s="19"/>
      <c r="T143" s="6" t="str">
        <f>IF(T140&gt;=90,"A+",IF(T140&gt;=85,"A",IF(T140&gt;=80,"A-",IF(T140&gt;=75,"B+",IF(T140&gt;=73,"B",IF(T140&gt;=70,"B-",IF(T140&gt;=66,"C+",IF(T140&gt;=63,"C",IF(T140&gt;=60,"C-",IF(T140&gt;=50,"D","F"))))))))))</f>
        <v>B-</v>
      </c>
      <c r="U143" s="5" t="str">
        <f>IF(U140&gt;=90,"A+",IF(U140&gt;=85,"A",IF(U140&gt;=80,"A-",IF(U140&gt;=75,"B+",IF(U140&gt;=73,"B",IF(U140&gt;=70,"B-",IF(U140&gt;=66,"C+",IF(U140&gt;=63,"C",IF(U140&gt;=60,"C-",IF(U140&gt;=50,"D","F"))))))))))</f>
        <v>C+</v>
      </c>
      <c r="V143" s="5" t="str">
        <f t="shared" ref="V143:Y143" si="132">IF(V140&gt;=90,"A+",IF(V140&gt;=85,"A",IF(V140&gt;=80,"A-",IF(V140&gt;=75,"B+",IF(V140&gt;=73,"B",IF(V140&gt;=70,"B-",IF(V140&gt;=66,"C+",IF(V140&gt;=63,"C",IF(V140&gt;=60,"C-",IF(V140&gt;=50,"D","F"))))))))))</f>
        <v>D</v>
      </c>
      <c r="W143" s="5" t="str">
        <f t="shared" si="132"/>
        <v>C</v>
      </c>
      <c r="X143" s="5" t="str">
        <f t="shared" si="132"/>
        <v>D</v>
      </c>
      <c r="Y143" s="5" t="str">
        <f t="shared" si="132"/>
        <v>D</v>
      </c>
      <c r="Z143" s="77"/>
      <c r="AA143" s="141"/>
      <c r="AB143" s="119"/>
      <c r="AC143" s="119"/>
      <c r="AD143" s="82"/>
      <c r="AE143" s="125"/>
      <c r="AF143" s="82"/>
      <c r="AG143" s="128"/>
      <c r="AH143" s="19"/>
      <c r="AI143" s="6" t="str">
        <f>IF(AI140&gt;=90,"A+",IF(AI140&gt;=85,"A",IF(AI140&gt;=80,"A-",IF(AI140&gt;=75,"B+",IF(AI140&gt;=73,"B",IF(AI140&gt;=70,"B-",IF(AI140&gt;=66,"C+",IF(AI140&gt;=63,"C",IF(AI140&gt;=60,"C-",IF(AI140&gt;=50,"D","F"))))))))))</f>
        <v>C+</v>
      </c>
      <c r="AJ143" s="5" t="str">
        <f>IF(AJ140&gt;=90,"A+",IF(AJ140&gt;=85,"A",IF(AJ140&gt;=80,"A-",IF(AJ140&gt;=75,"B+",IF(AJ140&gt;=73,"B",IF(AJ140&gt;=70,"B-",IF(AJ140&gt;=66,"C+",IF(AJ140&gt;=63,"C",IF(AJ140&gt;=60,"C-",IF(AJ140&gt;=50,"D","F"))))))))))</f>
        <v>C-</v>
      </c>
      <c r="AK143" s="5" t="str">
        <f t="shared" ref="AK143:AN143" si="133">IF(AK140&gt;=90,"A+",IF(AK140&gt;=85,"A",IF(AK140&gt;=80,"A-",IF(AK140&gt;=75,"B+",IF(AK140&gt;=73,"B",IF(AK140&gt;=70,"B-",IF(AK140&gt;=66,"C+",IF(AK140&gt;=63,"C",IF(AK140&gt;=60,"C-",IF(AK140&gt;=50,"D","F"))))))))))</f>
        <v>F</v>
      </c>
      <c r="AL143" s="5" t="str">
        <f t="shared" si="133"/>
        <v>C-</v>
      </c>
      <c r="AM143" s="5" t="str">
        <f t="shared" si="133"/>
        <v>B+</v>
      </c>
      <c r="AN143" s="5" t="str">
        <f t="shared" si="133"/>
        <v>B</v>
      </c>
      <c r="AO143" s="77"/>
      <c r="AP143" s="135"/>
      <c r="AQ143" s="122"/>
      <c r="AR143" s="119"/>
      <c r="AS143" s="82"/>
      <c r="AT143" s="125"/>
      <c r="AU143" s="82"/>
      <c r="AV143" s="128"/>
      <c r="AW143" s="19"/>
      <c r="AX143" s="6" t="str">
        <f>IF(AX140&gt;=90,"A+",IF(AX140&gt;=85,"A",IF(AX140&gt;=80,"A-",IF(AX140&gt;=75,"B+",IF(AX140&gt;=73,"B",IF(AX140&gt;=70,"B-",IF(AX140&gt;=66,"C+",IF(AX140&gt;=63,"C",IF(AX140&gt;=60,"C-",IF(AX140&gt;=50,"D","F"))))))))))</f>
        <v>D</v>
      </c>
      <c r="AY143" s="5" t="str">
        <f>IF(AY140&gt;=90,"A+",IF(AY140&gt;=85,"A",IF(AY140&gt;=80,"A-",IF(AY140&gt;=75,"B+",IF(AY140&gt;=73,"B",IF(AY140&gt;=70,"B-",IF(AY140&gt;=66,"C+",IF(AY140&gt;=63,"C",IF(AY140&gt;=60,"C-",IF(AY140&gt;=50,"D","F"))))))))))</f>
        <v>D</v>
      </c>
      <c r="AZ143" s="5" t="str">
        <f t="shared" ref="AZ143:BB143" si="134">IF(AZ140&gt;=90,"A+",IF(AZ140&gt;=85,"A",IF(AZ140&gt;=80,"A-",IF(AZ140&gt;=75,"B+",IF(AZ140&gt;=73,"B",IF(AZ140&gt;=70,"B-",IF(AZ140&gt;=66,"C+",IF(AZ140&gt;=63,"C",IF(AZ140&gt;=60,"C-",IF(AZ140&gt;=50,"D","F"))))))))))</f>
        <v>C+</v>
      </c>
      <c r="BA143" s="5" t="str">
        <f t="shared" si="134"/>
        <v>F</v>
      </c>
      <c r="BB143" s="5" t="str">
        <f t="shared" si="134"/>
        <v>D</v>
      </c>
      <c r="BC143" s="26"/>
      <c r="BD143" s="131"/>
      <c r="BE143" s="134"/>
      <c r="BF143" s="123"/>
      <c r="BG143" s="81"/>
      <c r="BH143" s="125"/>
      <c r="BI143" s="81"/>
      <c r="BJ143" s="128"/>
      <c r="BK143" s="14"/>
      <c r="BL143" s="119"/>
      <c r="BM143" s="97"/>
      <c r="BN143" s="97"/>
      <c r="BO143" s="97"/>
      <c r="BP143" s="97"/>
      <c r="BQ143" s="97"/>
      <c r="BR143" s="97"/>
      <c r="BS143" s="138"/>
      <c r="BT143" s="13"/>
      <c r="BU143" s="138"/>
      <c r="BV143" s="13"/>
      <c r="BW143" s="125"/>
      <c r="BX143" s="13"/>
      <c r="BY143" s="141"/>
      <c r="BZ143" s="2"/>
      <c r="CA143" s="144"/>
    </row>
    <row r="144" spans="1:79" ht="15.75" thickBot="1" x14ac:dyDescent="0.3">
      <c r="A144" s="120"/>
      <c r="C144" s="25" t="s">
        <v>110</v>
      </c>
      <c r="D144" s="16"/>
      <c r="E144" s="83" t="s">
        <v>7</v>
      </c>
      <c r="F144" s="16"/>
      <c r="G144" s="29" t="str">
        <f>IF(G140&gt;=80,"4.00", IF(G140=79,"3.90",IF(G140=78,"3.80",IF(G140=77,"3.70",IF(G140=76,"3.60",IF(G140=75,"3.50",IF(G140=74,"3.40",IF(G140&gt;=73,"3.30",IF(G140&gt;=72,"3.20",IF(G140=71,"3.10",IF(G140&gt;=70,"3.00",IF(G140&gt;=69,"2.90",IF(G140=68,"2.80",IF(G140=67,"2.70",IF(G140=66,"2.60",IF(G140=65,"2.50",IF(G140=64,"2.40",IF(G140=63,"2.30",IF(G140=62,"2.20",IF(G140=61,"2.10",IF(G140=60,"2.00",IF(G140=59,"1.90",IF(G140=58,"1.80",IF(G140=57,"1.70",IF(G140=56,"1.60",IF(G140=55,"1.50",IF(G140=54,"1.40",IF(G140=53,"1.30",IF(G140=52,"1.20",IF(G140=51,"1.10",IF(G140=50,"1.00","0.00")))))))))))))))))))))))))))))))</f>
        <v>2.00</v>
      </c>
      <c r="H144" s="30" t="str">
        <f t="shared" ref="H144:L144" si="135">IF(H140&gt;=80,"4.00", IF(H140=79,"3.90",IF(H140=78,"3.80",IF(H140=77,"3.70",IF(H140=76,"3.60",IF(H140=75,"3.50",IF(H140=74,"3.40",IF(H140&gt;=73,"3.30",IF(H140&gt;=72,"3.20",IF(H140=71,"3.10",IF(H140&gt;=70,"3.00",IF(H140&gt;=69,"2.90",IF(H140=68,"2.80",IF(H140=67,"2.70",IF(H140=66,"2.60",IF(H140=65,"2.50",IF(H140=64,"2.40",IF(H140=63,"2.30",IF(H140=62,"2.20",IF(H140=61,"2.10",IF(H140=60,"2.00",IF(H140=59,"1.90",IF(H140=58,"1.80",IF(H140=57,"1.70",IF(H140=56,"1.60",IF(H140=55,"1.50",IF(H140=54,"1.40",IF(H140=53,"1.30",IF(H140=52,"1.20",IF(H140=51,"1.10",IF(H140=50,"1.00","0.00")))))))))))))))))))))))))))))))</f>
        <v>1.00</v>
      </c>
      <c r="I144" s="30" t="str">
        <f t="shared" si="135"/>
        <v>1.10</v>
      </c>
      <c r="J144" s="30" t="str">
        <f t="shared" si="135"/>
        <v>1.40</v>
      </c>
      <c r="K144" s="30" t="str">
        <f t="shared" si="135"/>
        <v>1.50</v>
      </c>
      <c r="L144" s="30" t="str">
        <f t="shared" si="135"/>
        <v>1.00</v>
      </c>
      <c r="M144" s="75"/>
      <c r="N144" s="148"/>
      <c r="O144" s="134"/>
      <c r="P144" s="120"/>
      <c r="Q144" s="80"/>
      <c r="R144" s="151"/>
      <c r="S144" s="19"/>
      <c r="T144" s="29" t="str">
        <f>IF(T140&gt;=80,"4.00", IF(T140=79,"3.90",IF(T140=78,"3.80",IF(T140=77,"3.70",IF(T140=76,"3.60",IF(T140=75,"3.50",IF(T140=74,"3.40",IF(T140&gt;=73,"3.30",IF(T140&gt;=72,"3.20",IF(T140=71,"3.10",IF(T140&gt;=70,"3.00",IF(T140&gt;=69,"2.90",IF(T140=68,"2.80",IF(T140=67,"2.70",IF(T140=66,"2.60",IF(T140=65,"2.50",IF(T140=64,"2.40",IF(T140=63,"2.30",IF(T140=62,"2.20",IF(T140=61,"2.10",IF(T140=60,"2.00",IF(T140=59,"1.90",IF(T140=58,"1.80",IF(T140=57,"1.70",IF(T140=56,"1.60",IF(T140=55,"1.50",IF(T140=54,"1.40",IF(T140=53,"1.30",IF(T140=52,"1.20",IF(T140=51,"1.10",IF(T140=50,"1.00","0.00")))))))))))))))))))))))))))))))</f>
        <v>3.00</v>
      </c>
      <c r="U144" s="30" t="str">
        <f t="shared" ref="U144:Y144" si="136">IF(U140&gt;=80,"4.00", IF(U140=79,"3.90",IF(U140=78,"3.80",IF(U140=77,"3.70",IF(U140=76,"3.60",IF(U140=75,"3.50",IF(U140=74,"3.40",IF(U140&gt;=73,"3.30",IF(U140&gt;=72,"3.20",IF(U140=71,"3.10",IF(U140&gt;=70,"3.00",IF(U140&gt;=69,"2.90",IF(U140=68,"2.80",IF(U140=67,"2.70",IF(U140=66,"2.60",IF(U140=65,"2.50",IF(U140=64,"2.40",IF(U140=63,"2.30",IF(U140=62,"2.20",IF(U140=61,"2.10",IF(U140=60,"2.00",IF(U140=59,"1.90",IF(U140=58,"1.80",IF(U140=57,"1.70",IF(U140=56,"1.60",IF(U140=55,"1.50",IF(U140=54,"1.40",IF(U140=53,"1.30",IF(U140=52,"1.20",IF(U140=51,"1.10",IF(U140=50,"1.00","0.00")))))))))))))))))))))))))))))))</f>
        <v>2.60</v>
      </c>
      <c r="V144" s="30" t="str">
        <f t="shared" si="136"/>
        <v>1.40</v>
      </c>
      <c r="W144" s="30" t="str">
        <f t="shared" si="136"/>
        <v>2.50</v>
      </c>
      <c r="X144" s="30" t="str">
        <f t="shared" si="136"/>
        <v>1.00</v>
      </c>
      <c r="Y144" s="30" t="str">
        <f t="shared" si="136"/>
        <v>1.00</v>
      </c>
      <c r="Z144" s="75"/>
      <c r="AA144" s="142"/>
      <c r="AB144" s="120"/>
      <c r="AC144" s="120"/>
      <c r="AD144" s="83"/>
      <c r="AE144" s="126"/>
      <c r="AF144" s="83"/>
      <c r="AG144" s="129"/>
      <c r="AH144" s="19"/>
      <c r="AI144" s="29" t="str">
        <f>IF(AI140&gt;=80,"4.00", IF(AI140=79,"3.90",IF(AI140=78,"3.80",IF(AI140=77,"3.70",IF(AI140=76,"3.60",IF(AI140=75,"3.50",IF(AI140=74,"3.40",IF(AI140&gt;=73,"3.30",IF(AI140&gt;=72,"3.20",IF(AI140=71,"3.10",IF(AI140&gt;=70,"3.00",IF(AI140&gt;=69,"2.90",IF(AI140=68,"2.80",IF(AI140=67,"2.70",IF(AI140=66,"2.60",IF(AI140=65,"2.50",IF(AI140=64,"2.40",IF(AI140=63,"2.30",IF(AI140=62,"2.20",IF(AI140=61,"2.10",IF(AI140=60,"2.00",IF(AI140=59,"1.90",IF(AI140=58,"1.80",IF(AI140=57,"1.70",IF(AI140=56,"1.60",IF(AI140=55,"1.50",IF(AI140=54,"1.40",IF(AI140=53,"1.30",IF(AI140=52,"1.20",IF(AI140=51,"1.10",IF(AI140=50,"1.00","0.00")))))))))))))))))))))))))))))))</f>
        <v>2.90</v>
      </c>
      <c r="AJ144" s="30" t="str">
        <f t="shared" ref="AJ144:AN144" si="137">IF(AJ140&gt;=80,"4.00", IF(AJ140=79,"3.90",IF(AJ140=78,"3.80",IF(AJ140=77,"3.70",IF(AJ140=76,"3.60",IF(AJ140=75,"3.50",IF(AJ140=74,"3.40",IF(AJ140&gt;=73,"3.30",IF(AJ140&gt;=72,"3.20",IF(AJ140=71,"3.10",IF(AJ140&gt;=70,"3.00",IF(AJ140&gt;=69,"2.90",IF(AJ140=68,"2.80",IF(AJ140=67,"2.70",IF(AJ140=66,"2.60",IF(AJ140=65,"2.50",IF(AJ140=64,"2.40",IF(AJ140=63,"2.30",IF(AJ140=62,"2.20",IF(AJ140=61,"2.10",IF(AJ140=60,"2.00",IF(AJ140=59,"1.90",IF(AJ140=58,"1.80",IF(AJ140=57,"1.70",IF(AJ140=56,"1.60",IF(AJ140=55,"1.50",IF(AJ140=54,"1.40",IF(AJ140=53,"1.30",IF(AJ140=52,"1.20",IF(AJ140=51,"1.10",IF(AJ140=50,"1.00","0.00")))))))))))))))))))))))))))))))</f>
        <v>2.00</v>
      </c>
      <c r="AK144" s="30" t="str">
        <f t="shared" si="137"/>
        <v>0.00</v>
      </c>
      <c r="AL144" s="30" t="str">
        <f t="shared" si="137"/>
        <v>2.20</v>
      </c>
      <c r="AM144" s="30" t="str">
        <f t="shared" si="137"/>
        <v>3.50</v>
      </c>
      <c r="AN144" s="30" t="str">
        <f t="shared" si="137"/>
        <v>3.30</v>
      </c>
      <c r="AO144" s="75"/>
      <c r="AP144" s="136"/>
      <c r="AQ144" s="122"/>
      <c r="AR144" s="120"/>
      <c r="AS144" s="83"/>
      <c r="AT144" s="126"/>
      <c r="AU144" s="83"/>
      <c r="AV144" s="129"/>
      <c r="AW144" s="19"/>
      <c r="AX144" s="29" t="str">
        <f>IF(AX140&gt;=80,"4.00", IF(AX140=79,"3.90",IF(AX140=78,"3.80",IF(AX140=77,"3.70",IF(AX140=76,"3.60",IF(AX140=75,"3.50",IF(AX140=74,"3.40",IF(AX140&gt;=73,"3.30",IF(AX140&gt;=72,"3.20",IF(AX140=71,"3.10",IF(AX140&gt;=70,"3.00",IF(AX140&gt;=69,"2.90",IF(AX140=68,"2.80",IF(AX140=67,"2.70",IF(AX140=66,"2.60",IF(AX140=65,"2.50",IF(AX140=64,"2.40",IF(AX140=63,"2.30",IF(AX140=62,"2.20",IF(AX140=61,"2.10",IF(AX140=60,"2.00",IF(AX140=59,"1.90",IF(AX140=58,"1.80",IF(AX140=57,"1.70",IF(AX140=56,"1.60",IF(AX140=55,"1.50",IF(AX140=54,"1.40",IF(AX140=53,"1.30",IF(AX140=52,"1.20",IF(AX140=51,"1.10",IF(AX140=50,"1.00","0.00")))))))))))))))))))))))))))))))</f>
        <v>1.00</v>
      </c>
      <c r="AY144" s="30" t="str">
        <f t="shared" ref="AY144:BB144" si="138">IF(AY140&gt;=80,"4.00", IF(AY140=79,"3.90",IF(AY140=78,"3.80",IF(AY140=77,"3.70",IF(AY140=76,"3.60",IF(AY140=75,"3.50",IF(AY140=74,"3.40",IF(AY140&gt;=73,"3.30",IF(AY140&gt;=72,"3.20",IF(AY140=71,"3.10",IF(AY140&gt;=70,"3.00",IF(AY140&gt;=69,"2.90",IF(AY140=68,"2.80",IF(AY140=67,"2.70",IF(AY140=66,"2.60",IF(AY140=65,"2.50",IF(AY140=64,"2.40",IF(AY140=63,"2.30",IF(AY140=62,"2.20",IF(AY140=61,"2.10",IF(AY140=60,"2.00",IF(AY140=59,"1.90",IF(AY140=58,"1.80",IF(AY140=57,"1.70",IF(AY140=56,"1.60",IF(AY140=55,"1.50",IF(AY140=54,"1.40",IF(AY140=53,"1.30",IF(AY140=52,"1.20",IF(AY140=51,"1.10",IF(AY140=50,"1.00","0.00")))))))))))))))))))))))))))))))</f>
        <v>1.60</v>
      </c>
      <c r="AZ144" s="30" t="str">
        <f t="shared" si="138"/>
        <v>2.70</v>
      </c>
      <c r="BA144" s="30" t="str">
        <f t="shared" si="138"/>
        <v>0.00</v>
      </c>
      <c r="BB144" s="30" t="str">
        <f t="shared" si="138"/>
        <v>1.80</v>
      </c>
      <c r="BC144" s="31"/>
      <c r="BD144" s="132"/>
      <c r="BE144" s="134"/>
      <c r="BF144" s="153"/>
      <c r="BG144" s="86"/>
      <c r="BH144" s="126"/>
      <c r="BI144" s="86"/>
      <c r="BJ144" s="129"/>
      <c r="BK144" s="14"/>
      <c r="BL144" s="120"/>
      <c r="BM144" s="98"/>
      <c r="BN144" s="98"/>
      <c r="BO144" s="98"/>
      <c r="BP144" s="98"/>
      <c r="BQ144" s="98"/>
      <c r="BR144" s="98"/>
      <c r="BS144" s="139"/>
      <c r="BT144" s="13"/>
      <c r="BU144" s="139"/>
      <c r="BV144" s="13"/>
      <c r="BW144" s="126"/>
      <c r="BX144" s="13"/>
      <c r="BY144" s="142"/>
      <c r="BZ144" s="2"/>
      <c r="CA144" s="145"/>
    </row>
    <row r="145" spans="1:79" ht="15.75" thickBot="1" x14ac:dyDescent="0.3">
      <c r="A145" s="154">
        <v>20</v>
      </c>
      <c r="C145" s="15" t="s">
        <v>46</v>
      </c>
      <c r="D145" s="16"/>
      <c r="E145" s="17" t="s">
        <v>4</v>
      </c>
      <c r="F145" s="16"/>
      <c r="G145" s="3">
        <v>3</v>
      </c>
      <c r="H145" s="4">
        <v>2</v>
      </c>
      <c r="I145" s="4">
        <v>3</v>
      </c>
      <c r="J145" s="4">
        <v>3</v>
      </c>
      <c r="K145" s="4">
        <v>3</v>
      </c>
      <c r="L145" s="4">
        <v>3</v>
      </c>
      <c r="M145" s="73">
        <f>SUM(G145:L145)</f>
        <v>17</v>
      </c>
      <c r="N145" s="146">
        <f>M146/600*100</f>
        <v>51.333333333333329</v>
      </c>
      <c r="O145" s="134">
        <f>(G151*G145)+(H151*H145)+(I151*I145)+(J151*J145)+(L151*L145)+(K151*K145)</f>
        <v>27.8</v>
      </c>
      <c r="P145" s="118">
        <f>O145/M145</f>
        <v>1.6352941176470588</v>
      </c>
      <c r="Q145" s="18"/>
      <c r="R145" s="149" t="str">
        <f>IF(P145&lt;1, " Drop Out Due to Low GPA ", "")</f>
        <v/>
      </c>
      <c r="S145" s="19"/>
      <c r="T145" s="3">
        <v>3</v>
      </c>
      <c r="U145" s="4">
        <v>2</v>
      </c>
      <c r="V145" s="4">
        <v>3</v>
      </c>
      <c r="W145" s="4">
        <v>3</v>
      </c>
      <c r="X145" s="4">
        <v>3</v>
      </c>
      <c r="Y145" s="4">
        <v>3</v>
      </c>
      <c r="Z145" s="73">
        <f>SUM(T145:Y145)</f>
        <v>17</v>
      </c>
      <c r="AA145" s="140">
        <f>Z146/550*100</f>
        <v>60.545454545454547</v>
      </c>
      <c r="AB145" s="133">
        <f>(T151*T145)+(U151*U145)+(V151*V145)+(W151*W145)+(X151*X145)+(Y145*Y151)</f>
        <v>35.4</v>
      </c>
      <c r="AC145" s="118">
        <f>AB145/Z145</f>
        <v>2.0823529411764703</v>
      </c>
      <c r="AD145" s="84"/>
      <c r="AE145" s="124">
        <f>(O145+AB145)/(M145+Z145)</f>
        <v>1.8588235294117648</v>
      </c>
      <c r="AF145" s="81"/>
      <c r="AG145" s="127" t="str">
        <f>IF(AE145&lt;1.5, " Drop Out Due to Low CGPA ", "")</f>
        <v/>
      </c>
      <c r="AH145" s="19"/>
      <c r="AI145" s="3">
        <v>3</v>
      </c>
      <c r="AJ145" s="4">
        <v>3</v>
      </c>
      <c r="AK145" s="4">
        <v>3</v>
      </c>
      <c r="AL145" s="4">
        <v>3</v>
      </c>
      <c r="AM145" s="4">
        <v>3</v>
      </c>
      <c r="AN145" s="4">
        <v>3</v>
      </c>
      <c r="AO145" s="73">
        <f>SUM(AI145:AN145)</f>
        <v>18</v>
      </c>
      <c r="AP145" s="135">
        <f>AO146/550*100</f>
        <v>69.090909090909093</v>
      </c>
      <c r="AQ145" s="121">
        <f>(AI151*AI145)+(AJ151*AJ145)+(AK151*AK145)+(AL145*AL151)+(AM151*AM145)+(AN151*AN145)</f>
        <v>41.7</v>
      </c>
      <c r="AR145" s="123">
        <f>AQ145/AO145</f>
        <v>2.3166666666666669</v>
      </c>
      <c r="AS145" s="81"/>
      <c r="AT145" s="124">
        <f>(O145+AB145+AQ145)/(M145+Z145+AO145)</f>
        <v>2.0173076923076922</v>
      </c>
      <c r="AU145" s="81"/>
      <c r="AV145" s="127" t="str">
        <f>IF(AT145&lt;1.75, " Drop Out Due to Low CGPA ", "")</f>
        <v/>
      </c>
      <c r="AW145" s="19"/>
      <c r="AX145" s="3">
        <v>3</v>
      </c>
      <c r="AY145" s="4">
        <v>3</v>
      </c>
      <c r="AZ145" s="4">
        <v>3</v>
      </c>
      <c r="BA145" s="4">
        <v>3</v>
      </c>
      <c r="BB145" s="4">
        <v>2</v>
      </c>
      <c r="BC145" s="85">
        <f>SUM(AX145:BB145)</f>
        <v>14</v>
      </c>
      <c r="BD145" s="130">
        <f>BC146/400*100</f>
        <v>48.25</v>
      </c>
      <c r="BE145" s="133">
        <f>(AX151*AX145)+(AY151*AY145)+(AZ151*AZ145)+(BA151*BA145)+(BB151*BB145)</f>
        <v>10.8</v>
      </c>
      <c r="BF145" s="118">
        <f>BE145/BC145</f>
        <v>0.77142857142857146</v>
      </c>
      <c r="BG145" s="84"/>
      <c r="BH145" s="124">
        <f>(O145+AB145+AQ145+BE145)/(M145+Z145+AO145+BC145)</f>
        <v>1.7530303030303032</v>
      </c>
      <c r="BI145" s="84"/>
      <c r="BJ145" s="127" t="str">
        <f>IF(BH145&lt;2, " Drop Out Due to Low CGPA ", "")</f>
        <v xml:space="preserve"> Drop Out Due to Low CGPA </v>
      </c>
      <c r="BK145" s="14"/>
      <c r="BL145" s="118" t="e">
        <f>#REF!/#REF!</f>
        <v>#REF!</v>
      </c>
      <c r="BM145" s="96"/>
      <c r="BN145" s="96"/>
      <c r="BO145" s="96"/>
      <c r="BP145" s="96"/>
      <c r="BQ145" s="96"/>
      <c r="BR145" s="96"/>
      <c r="BS145" s="137">
        <f>BC146+AO146+Z146+M146</f>
        <v>1214</v>
      </c>
      <c r="BT145" s="20"/>
      <c r="BU145" s="137">
        <f>BS145/2100*100</f>
        <v>57.80952380952381</v>
      </c>
      <c r="BV145" s="20"/>
      <c r="BW145" s="124">
        <f>(BE145+AQ145+AB145+O145)/(M145+Z145+AO145+BC145)</f>
        <v>1.7530303030303032</v>
      </c>
      <c r="BX145" s="21"/>
      <c r="BY145" s="140" t="str">
        <f>IF(BU145&gt;=85,"A",IF(BU145&gt;=80,"A-",IF(BU145&gt;=75,"B+",IF(BU145&gt;=70,"B",IF(BU145&gt;=65,"B-",IF(BU145&gt;=61,"C+",IF(BU145&gt;=58,"C",IF(BU145&gt;=55,"C-",IF(BU145&gt;=50,"D","F")))))))))</f>
        <v>C-</v>
      </c>
      <c r="BZ145" s="2"/>
      <c r="CA145" s="143"/>
    </row>
    <row r="146" spans="1:79" x14ac:dyDescent="0.25">
      <c r="A146" s="119"/>
      <c r="C146" s="22" t="s">
        <v>111</v>
      </c>
      <c r="D146" s="16"/>
      <c r="E146" s="23" t="s">
        <v>8</v>
      </c>
      <c r="F146" s="16"/>
      <c r="G146" s="6">
        <v>60</v>
      </c>
      <c r="H146" s="5">
        <v>34</v>
      </c>
      <c r="I146" s="5">
        <v>58</v>
      </c>
      <c r="J146" s="5">
        <v>51</v>
      </c>
      <c r="K146" s="5">
        <v>40</v>
      </c>
      <c r="L146" s="5">
        <v>34</v>
      </c>
      <c r="M146" s="74">
        <f>L149+K149+J146+I146+H146+G146</f>
        <v>308</v>
      </c>
      <c r="N146" s="147"/>
      <c r="O146" s="134"/>
      <c r="P146" s="119"/>
      <c r="Q146" s="80"/>
      <c r="R146" s="150"/>
      <c r="S146" s="19"/>
      <c r="T146" s="6">
        <v>74</v>
      </c>
      <c r="U146" s="5">
        <v>35</v>
      </c>
      <c r="V146" s="5">
        <v>30</v>
      </c>
      <c r="W146" s="5">
        <v>65</v>
      </c>
      <c r="X146" s="5">
        <v>50</v>
      </c>
      <c r="Y146" s="108">
        <v>36</v>
      </c>
      <c r="Z146" s="74">
        <f>T146+U146+V149+W146+X146+Y149</f>
        <v>333</v>
      </c>
      <c r="AA146" s="141"/>
      <c r="AB146" s="119"/>
      <c r="AC146" s="119"/>
      <c r="AD146" s="82"/>
      <c r="AE146" s="125"/>
      <c r="AF146" s="82"/>
      <c r="AG146" s="128"/>
      <c r="AH146" s="19"/>
      <c r="AI146" s="6">
        <v>55</v>
      </c>
      <c r="AJ146" s="5">
        <v>60</v>
      </c>
      <c r="AK146" s="5">
        <v>50</v>
      </c>
      <c r="AL146" s="5">
        <v>69</v>
      </c>
      <c r="AM146" s="5">
        <v>65</v>
      </c>
      <c r="AN146" s="5">
        <v>81</v>
      </c>
      <c r="AO146" s="74">
        <f>AI146+AJ146+AK146+AL146+AM146+AN146</f>
        <v>380</v>
      </c>
      <c r="AP146" s="135"/>
      <c r="AQ146" s="122"/>
      <c r="AR146" s="119"/>
      <c r="AS146" s="82"/>
      <c r="AT146" s="125"/>
      <c r="AU146" s="82"/>
      <c r="AV146" s="128"/>
      <c r="AW146" s="19"/>
      <c r="AX146" s="6">
        <v>50</v>
      </c>
      <c r="AY146" s="5">
        <v>56</v>
      </c>
      <c r="AZ146" s="5">
        <v>50</v>
      </c>
      <c r="BA146" s="5">
        <v>22</v>
      </c>
      <c r="BB146" s="5">
        <v>15</v>
      </c>
      <c r="BC146" s="79">
        <f>AX146+AY146+AZ146+BA146+BB146</f>
        <v>193</v>
      </c>
      <c r="BD146" s="131"/>
      <c r="BE146" s="134"/>
      <c r="BF146" s="123"/>
      <c r="BG146" s="81"/>
      <c r="BH146" s="125"/>
      <c r="BI146" s="81"/>
      <c r="BJ146" s="128"/>
      <c r="BK146" s="14"/>
      <c r="BL146" s="119"/>
      <c r="BM146" s="97"/>
      <c r="BN146" s="97"/>
      <c r="BO146" s="97"/>
      <c r="BP146" s="100"/>
      <c r="BQ146" s="97"/>
      <c r="BR146" s="97"/>
      <c r="BS146" s="138"/>
      <c r="BT146" s="13"/>
      <c r="BU146" s="138"/>
      <c r="BV146" s="13"/>
      <c r="BW146" s="125"/>
      <c r="BX146" s="13"/>
      <c r="BY146" s="141"/>
      <c r="BZ146" s="2"/>
      <c r="CA146" s="144"/>
    </row>
    <row r="147" spans="1:79" x14ac:dyDescent="0.25">
      <c r="A147" s="119"/>
      <c r="C147" s="22"/>
      <c r="D147" s="16"/>
      <c r="E147" s="23"/>
      <c r="F147" s="16"/>
      <c r="G147" s="6">
        <f>G146</f>
        <v>60</v>
      </c>
      <c r="H147" s="5">
        <f>H146*2</f>
        <v>68</v>
      </c>
      <c r="I147" s="5">
        <f t="shared" ref="I147" si="139">I146</f>
        <v>58</v>
      </c>
      <c r="J147" s="5">
        <f>J146</f>
        <v>51</v>
      </c>
      <c r="K147" s="5">
        <f>K149</f>
        <v>55</v>
      </c>
      <c r="L147" s="5">
        <f>L149</f>
        <v>50</v>
      </c>
      <c r="M147" s="74"/>
      <c r="N147" s="147"/>
      <c r="O147" s="134"/>
      <c r="P147" s="119"/>
      <c r="Q147" s="80"/>
      <c r="R147" s="150"/>
      <c r="S147" s="19"/>
      <c r="T147" s="6">
        <f>T146</f>
        <v>74</v>
      </c>
      <c r="U147" s="5">
        <f>U146*2</f>
        <v>70</v>
      </c>
      <c r="V147" s="5">
        <f>V149</f>
        <v>59</v>
      </c>
      <c r="W147" s="5">
        <f>W146</f>
        <v>65</v>
      </c>
      <c r="X147" s="5">
        <f>X146</f>
        <v>50</v>
      </c>
      <c r="Y147" s="5">
        <f>Y149</f>
        <v>50</v>
      </c>
      <c r="Z147" s="74"/>
      <c r="AA147" s="141"/>
      <c r="AB147" s="119"/>
      <c r="AC147" s="119"/>
      <c r="AD147" s="82"/>
      <c r="AE147" s="125"/>
      <c r="AF147" s="82"/>
      <c r="AG147" s="128"/>
      <c r="AH147" s="19"/>
      <c r="AI147" s="6">
        <f>AI146</f>
        <v>55</v>
      </c>
      <c r="AJ147" s="5">
        <f>AJ146</f>
        <v>60</v>
      </c>
      <c r="AK147" s="5">
        <f t="shared" ref="AK147:AN147" si="140">AK146</f>
        <v>50</v>
      </c>
      <c r="AL147" s="5">
        <f t="shared" si="140"/>
        <v>69</v>
      </c>
      <c r="AM147" s="5">
        <f t="shared" si="140"/>
        <v>65</v>
      </c>
      <c r="AN147" s="5">
        <f t="shared" si="140"/>
        <v>81</v>
      </c>
      <c r="AO147" s="74"/>
      <c r="AP147" s="135"/>
      <c r="AQ147" s="122"/>
      <c r="AR147" s="119"/>
      <c r="AS147" s="82"/>
      <c r="AT147" s="125"/>
      <c r="AU147" s="82"/>
      <c r="AV147" s="128"/>
      <c r="AW147" s="19"/>
      <c r="AX147" s="6">
        <f>AX146</f>
        <v>50</v>
      </c>
      <c r="AY147" s="5">
        <f>AY146</f>
        <v>56</v>
      </c>
      <c r="AZ147" s="5">
        <f t="shared" ref="AZ147" si="141">AZ146</f>
        <v>50</v>
      </c>
      <c r="BA147" s="5">
        <f>BA146</f>
        <v>22</v>
      </c>
      <c r="BB147" s="5">
        <f>BB146*2</f>
        <v>30</v>
      </c>
      <c r="BC147" s="79"/>
      <c r="BD147" s="131"/>
      <c r="BE147" s="134"/>
      <c r="BF147" s="123"/>
      <c r="BG147" s="81"/>
      <c r="BH147" s="125"/>
      <c r="BI147" s="81"/>
      <c r="BJ147" s="128"/>
      <c r="BK147" s="14"/>
      <c r="BL147" s="119"/>
      <c r="BM147" s="97"/>
      <c r="BN147" s="97"/>
      <c r="BO147" s="97"/>
      <c r="BP147" s="97"/>
      <c r="BQ147" s="97"/>
      <c r="BR147" s="97"/>
      <c r="BS147" s="138"/>
      <c r="BT147" s="13"/>
      <c r="BU147" s="138"/>
      <c r="BV147" s="13"/>
      <c r="BW147" s="125"/>
      <c r="BX147" s="13"/>
      <c r="BY147" s="141"/>
      <c r="BZ147" s="2"/>
      <c r="CA147" s="144"/>
    </row>
    <row r="148" spans="1:79" x14ac:dyDescent="0.25">
      <c r="A148" s="119"/>
      <c r="C148" s="22"/>
      <c r="D148" s="16"/>
      <c r="E148" s="23"/>
      <c r="F148" s="16"/>
      <c r="G148" s="6"/>
      <c r="H148" s="5" t="s">
        <v>20</v>
      </c>
      <c r="I148" s="5"/>
      <c r="J148" s="5"/>
      <c r="K148" s="5"/>
      <c r="L148" s="5"/>
      <c r="M148" s="74"/>
      <c r="N148" s="147"/>
      <c r="O148" s="134"/>
      <c r="P148" s="119"/>
      <c r="Q148" s="80"/>
      <c r="R148" s="150"/>
      <c r="S148" s="19"/>
      <c r="T148" s="6"/>
      <c r="U148" s="5" t="s">
        <v>20</v>
      </c>
      <c r="V148" s="5"/>
      <c r="W148" s="5"/>
      <c r="X148" s="5"/>
      <c r="Y148" s="5"/>
      <c r="Z148" s="74"/>
      <c r="AA148" s="141"/>
      <c r="AB148" s="119"/>
      <c r="AC148" s="119"/>
      <c r="AD148" s="82"/>
      <c r="AE148" s="125"/>
      <c r="AF148" s="82"/>
      <c r="AG148" s="128"/>
      <c r="AH148" s="19"/>
      <c r="AI148" s="6"/>
      <c r="AJ148" s="5" t="s">
        <v>20</v>
      </c>
      <c r="AK148" s="5"/>
      <c r="AL148" s="5"/>
      <c r="AM148" s="5"/>
      <c r="AN148" s="5"/>
      <c r="AO148" s="74"/>
      <c r="AP148" s="135"/>
      <c r="AQ148" s="122"/>
      <c r="AR148" s="119"/>
      <c r="AS148" s="82"/>
      <c r="AT148" s="125"/>
      <c r="AU148" s="82"/>
      <c r="AV148" s="128"/>
      <c r="AW148" s="19"/>
      <c r="AX148" s="6"/>
      <c r="AY148" s="5" t="s">
        <v>20</v>
      </c>
      <c r="AZ148" s="5"/>
      <c r="BA148" s="5"/>
      <c r="BB148" s="5"/>
      <c r="BC148" s="79"/>
      <c r="BD148" s="131"/>
      <c r="BE148" s="134"/>
      <c r="BF148" s="123"/>
      <c r="BG148" s="81"/>
      <c r="BH148" s="125"/>
      <c r="BI148" s="81"/>
      <c r="BJ148" s="128"/>
      <c r="BK148" s="14"/>
      <c r="BL148" s="119"/>
      <c r="BM148" s="97"/>
      <c r="BN148" s="97"/>
      <c r="BO148" s="97"/>
      <c r="BP148" s="97"/>
      <c r="BQ148" s="97"/>
      <c r="BR148" s="97"/>
      <c r="BS148" s="138"/>
      <c r="BT148" s="13"/>
      <c r="BU148" s="138"/>
      <c r="BV148" s="13"/>
      <c r="BW148" s="125"/>
      <c r="BX148" s="13"/>
      <c r="BY148" s="141"/>
      <c r="BZ148" s="2"/>
      <c r="CA148" s="144"/>
    </row>
    <row r="149" spans="1:79" x14ac:dyDescent="0.25">
      <c r="A149" s="119"/>
      <c r="C149" s="24"/>
      <c r="D149" s="16"/>
      <c r="E149" s="23" t="s">
        <v>5</v>
      </c>
      <c r="F149" s="16"/>
      <c r="G149" s="6">
        <v>0</v>
      </c>
      <c r="H149" s="5">
        <v>0</v>
      </c>
      <c r="I149" s="5">
        <v>0</v>
      </c>
      <c r="J149" s="5">
        <v>0</v>
      </c>
      <c r="K149" s="95">
        <v>55</v>
      </c>
      <c r="L149" s="95">
        <v>50</v>
      </c>
      <c r="M149" s="74">
        <v>0</v>
      </c>
      <c r="N149" s="147"/>
      <c r="O149" s="134"/>
      <c r="P149" s="119"/>
      <c r="Q149" s="80"/>
      <c r="R149" s="150"/>
      <c r="S149" s="19"/>
      <c r="T149" s="6">
        <v>0</v>
      </c>
      <c r="U149" s="5">
        <v>0</v>
      </c>
      <c r="V149" s="95">
        <v>59</v>
      </c>
      <c r="W149" s="5">
        <v>0</v>
      </c>
      <c r="X149" s="5">
        <v>0</v>
      </c>
      <c r="Y149" s="95">
        <v>50</v>
      </c>
      <c r="Z149" s="77"/>
      <c r="AA149" s="141"/>
      <c r="AB149" s="119"/>
      <c r="AC149" s="119"/>
      <c r="AD149" s="82"/>
      <c r="AE149" s="125"/>
      <c r="AF149" s="82"/>
      <c r="AG149" s="128"/>
      <c r="AH149" s="19"/>
      <c r="AI149" s="6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77"/>
      <c r="AP149" s="135"/>
      <c r="AQ149" s="122"/>
      <c r="AR149" s="119"/>
      <c r="AS149" s="82"/>
      <c r="AT149" s="125"/>
      <c r="AU149" s="82"/>
      <c r="AV149" s="128"/>
      <c r="AW149" s="19"/>
      <c r="AX149" s="6">
        <v>0</v>
      </c>
      <c r="AY149" s="5">
        <v>0</v>
      </c>
      <c r="AZ149" s="5">
        <v>0</v>
      </c>
      <c r="BA149" s="5">
        <v>0</v>
      </c>
      <c r="BB149" s="5">
        <v>0</v>
      </c>
      <c r="BC149" s="26"/>
      <c r="BD149" s="131"/>
      <c r="BE149" s="134"/>
      <c r="BF149" s="123"/>
      <c r="BG149" s="81"/>
      <c r="BH149" s="125"/>
      <c r="BI149" s="81"/>
      <c r="BJ149" s="128"/>
      <c r="BK149" s="14"/>
      <c r="BL149" s="119"/>
      <c r="BM149" s="97"/>
      <c r="BN149" s="97"/>
      <c r="BO149" s="97"/>
      <c r="BP149" s="97"/>
      <c r="BQ149" s="97"/>
      <c r="BR149" s="97"/>
      <c r="BS149" s="138"/>
      <c r="BT149" s="13"/>
      <c r="BU149" s="138"/>
      <c r="BV149" s="13"/>
      <c r="BW149" s="125"/>
      <c r="BX149" s="13"/>
      <c r="BY149" s="141"/>
      <c r="BZ149" s="2"/>
      <c r="CA149" s="144"/>
    </row>
    <row r="150" spans="1:79" x14ac:dyDescent="0.25">
      <c r="A150" s="119"/>
      <c r="C150" s="24" t="s">
        <v>77</v>
      </c>
      <c r="D150" s="16"/>
      <c r="E150" s="23" t="s">
        <v>6</v>
      </c>
      <c r="F150" s="16"/>
      <c r="G150" s="6" t="str">
        <f>IF(G147&gt;=90,"A+",IF(G147&gt;=85,"A",IF(G147&gt;=80,"A-",IF(G147&gt;=75,"B+",IF(G147&gt;=73,"B",IF(G147&gt;=70,"B-",IF(G147&gt;=66,"C+",IF(G147&gt;=63,"C",IF(G147&gt;=60,"C-",IF(G147&gt;=50,"D","F"))))))))))</f>
        <v>C-</v>
      </c>
      <c r="H150" s="5" t="str">
        <f>IF(H147&gt;=90,"A+",IF(H147&gt;=85,"A",IF(H147&gt;=80,"A-",IF(H147&gt;=75,"B+",IF(H147&gt;=73,"B",IF(H147&gt;=70,"B-",IF(H147&gt;=66,"C+",IF(H147&gt;=63,"C",IF(H147&gt;=60,"C-",IF(H147&gt;=50,"D","F"))))))))))</f>
        <v>C+</v>
      </c>
      <c r="I150" s="5" t="str">
        <f t="shared" ref="I150:L150" si="142">IF(I147&gt;=90,"A+",IF(I147&gt;=85,"A",IF(I147&gt;=80,"A-",IF(I147&gt;=75,"B+",IF(I147&gt;=73,"B",IF(I147&gt;=70,"B-",IF(I147&gt;=66,"C+",IF(I147&gt;=63,"C",IF(I147&gt;=60,"C-",IF(I147&gt;=50,"D","F"))))))))))</f>
        <v>D</v>
      </c>
      <c r="J150" s="5" t="str">
        <f t="shared" si="142"/>
        <v>D</v>
      </c>
      <c r="K150" s="5" t="str">
        <f t="shared" si="142"/>
        <v>D</v>
      </c>
      <c r="L150" s="5" t="str">
        <f t="shared" si="142"/>
        <v>D</v>
      </c>
      <c r="M150" s="74">
        <f>VLOOKUP($O$5,vtABLE,2,FALSE)</f>
        <v>0</v>
      </c>
      <c r="N150" s="147"/>
      <c r="O150" s="134"/>
      <c r="P150" s="119"/>
      <c r="Q150" s="80"/>
      <c r="R150" s="150"/>
      <c r="S150" s="19"/>
      <c r="T150" s="6" t="str">
        <f>IF(T147&gt;=90,"A+",IF(T147&gt;=85,"A",IF(T147&gt;=80,"A-",IF(T147&gt;=75,"B+",IF(T147&gt;=73,"B",IF(T147&gt;=70,"B-",IF(T147&gt;=66,"C+",IF(T147&gt;=63,"C",IF(T147&gt;=60,"C-",IF(T147&gt;=50,"D","F"))))))))))</f>
        <v>B</v>
      </c>
      <c r="U150" s="5" t="str">
        <f>IF(U147&gt;=90,"A+",IF(U147&gt;=85,"A",IF(U147&gt;=80,"A-",IF(U147&gt;=75,"B+",IF(U147&gt;=73,"B",IF(U147&gt;=70,"B-",IF(U147&gt;=66,"C+",IF(U147&gt;=63,"C",IF(U147&gt;=60,"C-",IF(U147&gt;=50,"D","F"))))))))))</f>
        <v>B-</v>
      </c>
      <c r="V150" s="5" t="str">
        <f t="shared" ref="V150:Y150" si="143">IF(V147&gt;=90,"A+",IF(V147&gt;=85,"A",IF(V147&gt;=80,"A-",IF(V147&gt;=75,"B+",IF(V147&gt;=73,"B",IF(V147&gt;=70,"B-",IF(V147&gt;=66,"C+",IF(V147&gt;=63,"C",IF(V147&gt;=60,"C-",IF(V147&gt;=50,"D","F"))))))))))</f>
        <v>D</v>
      </c>
      <c r="W150" s="5" t="str">
        <f t="shared" si="143"/>
        <v>C</v>
      </c>
      <c r="X150" s="5" t="str">
        <f t="shared" si="143"/>
        <v>D</v>
      </c>
      <c r="Y150" s="5" t="str">
        <f t="shared" si="143"/>
        <v>D</v>
      </c>
      <c r="Z150" s="77"/>
      <c r="AA150" s="141"/>
      <c r="AB150" s="119"/>
      <c r="AC150" s="119"/>
      <c r="AD150" s="82"/>
      <c r="AE150" s="125"/>
      <c r="AF150" s="82"/>
      <c r="AG150" s="128"/>
      <c r="AH150" s="19"/>
      <c r="AI150" s="6" t="str">
        <f>IF(AI147&gt;=90,"A+",IF(AI147&gt;=85,"A",IF(AI147&gt;=80,"A-",IF(AI147&gt;=75,"B+",IF(AI147&gt;=73,"B",IF(AI147&gt;=70,"B-",IF(AI147&gt;=66,"C+",IF(AI147&gt;=63,"C",IF(AI147&gt;=60,"C-",IF(AI147&gt;=50,"D","F"))))))))))</f>
        <v>D</v>
      </c>
      <c r="AJ150" s="5" t="str">
        <f>IF(AJ147&gt;=90,"A+",IF(AJ147&gt;=85,"A",IF(AJ147&gt;=80,"A-",IF(AJ147&gt;=75,"B+",IF(AJ147&gt;=73,"B",IF(AJ147&gt;=70,"B-",IF(AJ147&gt;=66,"C+",IF(AJ147&gt;=63,"C",IF(AJ147&gt;=60,"C-",IF(AJ147&gt;=50,"D","F"))))))))))</f>
        <v>C-</v>
      </c>
      <c r="AK150" s="5" t="str">
        <f t="shared" ref="AK150:AN150" si="144">IF(AK147&gt;=90,"A+",IF(AK147&gt;=85,"A",IF(AK147&gt;=80,"A-",IF(AK147&gt;=75,"B+",IF(AK147&gt;=73,"B",IF(AK147&gt;=70,"B-",IF(AK147&gt;=66,"C+",IF(AK147&gt;=63,"C",IF(AK147&gt;=60,"C-",IF(AK147&gt;=50,"D","F"))))))))))</f>
        <v>D</v>
      </c>
      <c r="AL150" s="5" t="str">
        <f t="shared" si="144"/>
        <v>C+</v>
      </c>
      <c r="AM150" s="5" t="str">
        <f t="shared" si="144"/>
        <v>C</v>
      </c>
      <c r="AN150" s="5" t="str">
        <f t="shared" si="144"/>
        <v>A-</v>
      </c>
      <c r="AO150" s="77"/>
      <c r="AP150" s="135"/>
      <c r="AQ150" s="122"/>
      <c r="AR150" s="119"/>
      <c r="AS150" s="82"/>
      <c r="AT150" s="125"/>
      <c r="AU150" s="82"/>
      <c r="AV150" s="128"/>
      <c r="AW150" s="19"/>
      <c r="AX150" s="6" t="str">
        <f>IF(AX147&gt;=90,"A+",IF(AX147&gt;=85,"A",IF(AX147&gt;=80,"A-",IF(AX147&gt;=75,"B+",IF(AX147&gt;=73,"B",IF(AX147&gt;=70,"B-",IF(AX147&gt;=66,"C+",IF(AX147&gt;=63,"C",IF(AX147&gt;=60,"C-",IF(AX147&gt;=50,"D","F"))))))))))</f>
        <v>D</v>
      </c>
      <c r="AY150" s="5" t="str">
        <f>IF(AY147&gt;=90,"A+",IF(AY147&gt;=85,"A",IF(AY147&gt;=80,"A-",IF(AY147&gt;=75,"B+",IF(AY147&gt;=73,"B",IF(AY147&gt;=70,"B-",IF(AY147&gt;=66,"C+",IF(AY147&gt;=63,"C",IF(AY147&gt;=60,"C-",IF(AY147&gt;=50,"D","F"))))))))))</f>
        <v>D</v>
      </c>
      <c r="AZ150" s="5" t="str">
        <f t="shared" ref="AZ150:BB150" si="145">IF(AZ147&gt;=90,"A+",IF(AZ147&gt;=85,"A",IF(AZ147&gt;=80,"A-",IF(AZ147&gt;=75,"B+",IF(AZ147&gt;=73,"B",IF(AZ147&gt;=70,"B-",IF(AZ147&gt;=66,"C+",IF(AZ147&gt;=63,"C",IF(AZ147&gt;=60,"C-",IF(AZ147&gt;=50,"D","F"))))))))))</f>
        <v>D</v>
      </c>
      <c r="BA150" s="5" t="str">
        <f t="shared" si="145"/>
        <v>F</v>
      </c>
      <c r="BB150" s="5" t="str">
        <f t="shared" si="145"/>
        <v>F</v>
      </c>
      <c r="BC150" s="26"/>
      <c r="BD150" s="131"/>
      <c r="BE150" s="134"/>
      <c r="BF150" s="123"/>
      <c r="BG150" s="81"/>
      <c r="BH150" s="125"/>
      <c r="BI150" s="81"/>
      <c r="BJ150" s="128"/>
      <c r="BK150" s="14"/>
      <c r="BL150" s="119"/>
      <c r="BM150" s="97"/>
      <c r="BN150" s="97"/>
      <c r="BO150" s="97"/>
      <c r="BP150" s="97"/>
      <c r="BQ150" s="97"/>
      <c r="BR150" s="97"/>
      <c r="BS150" s="138"/>
      <c r="BT150" s="13"/>
      <c r="BU150" s="138"/>
      <c r="BV150" s="13"/>
      <c r="BW150" s="125"/>
      <c r="BX150" s="13"/>
      <c r="BY150" s="141"/>
      <c r="BZ150" s="2"/>
      <c r="CA150" s="144"/>
    </row>
    <row r="151" spans="1:79" ht="15.75" thickBot="1" x14ac:dyDescent="0.3">
      <c r="A151" s="120"/>
      <c r="C151" s="25" t="s">
        <v>112</v>
      </c>
      <c r="D151" s="16"/>
      <c r="E151" s="83" t="s">
        <v>7</v>
      </c>
      <c r="F151" s="16"/>
      <c r="G151" s="29" t="str">
        <f>IF(G147&gt;=80,"4.00", IF(G147=79,"3.90",IF(G147=78,"3.80",IF(G147=77,"3.70",IF(G147=76,"3.60",IF(G147=75,"3.50",IF(G147=74,"3.40",IF(G147&gt;=73,"3.30",IF(G147&gt;=72,"3.20",IF(G147=71,"3.10",IF(G147&gt;=70,"3.00",IF(G147&gt;=69,"2.90",IF(G147=68,"2.80",IF(G147=67,"2.70",IF(G147=66,"2.60",IF(G147=65,"2.50",IF(G147=64,"2.40",IF(G147=63,"2.30",IF(G147=62,"2.20",IF(G147=61,"2.10",IF(G147=60,"2.00",IF(G147=59,"1.90",IF(G147=58,"1.80",IF(G147=57,"1.70",IF(G147=56,"1.60",IF(G147=55,"1.50",IF(G147=54,"1.40",IF(G147=53,"1.30",IF(G147=52,"1.20",IF(G147=51,"1.10",IF(G147=50,"1.00","0.00")))))))))))))))))))))))))))))))</f>
        <v>2.00</v>
      </c>
      <c r="H151" s="30" t="str">
        <f t="shared" ref="H151:L151" si="146">IF(H147&gt;=80,"4.00", IF(H147=79,"3.90",IF(H147=78,"3.80",IF(H147=77,"3.70",IF(H147=76,"3.60",IF(H147=75,"3.50",IF(H147=74,"3.40",IF(H147&gt;=73,"3.30",IF(H147&gt;=72,"3.20",IF(H147=71,"3.10",IF(H147&gt;=70,"3.00",IF(H147&gt;=69,"2.90",IF(H147=68,"2.80",IF(H147=67,"2.70",IF(H147=66,"2.60",IF(H147=65,"2.50",IF(H147=64,"2.40",IF(H147=63,"2.30",IF(H147=62,"2.20",IF(H147=61,"2.10",IF(H147=60,"2.00",IF(H147=59,"1.90",IF(H147=58,"1.80",IF(H147=57,"1.70",IF(H147=56,"1.60",IF(H147=55,"1.50",IF(H147=54,"1.40",IF(H147=53,"1.30",IF(H147=52,"1.20",IF(H147=51,"1.10",IF(H147=50,"1.00","0.00")))))))))))))))))))))))))))))))</f>
        <v>2.80</v>
      </c>
      <c r="I151" s="30" t="str">
        <f t="shared" si="146"/>
        <v>1.80</v>
      </c>
      <c r="J151" s="30" t="str">
        <f t="shared" si="146"/>
        <v>1.10</v>
      </c>
      <c r="K151" s="30" t="str">
        <f t="shared" si="146"/>
        <v>1.50</v>
      </c>
      <c r="L151" s="30" t="str">
        <f t="shared" si="146"/>
        <v>1.00</v>
      </c>
      <c r="M151" s="75"/>
      <c r="N151" s="148"/>
      <c r="O151" s="134"/>
      <c r="P151" s="120"/>
      <c r="Q151" s="80"/>
      <c r="R151" s="151"/>
      <c r="S151" s="19"/>
      <c r="T151" s="29" t="str">
        <f>IF(T147&gt;=80,"4.00", IF(T147=79,"3.90",IF(T147=78,"3.80",IF(T147=77,"3.70",IF(T147=76,"3.60",IF(T147=75,"3.50",IF(T147=74,"3.40",IF(T147&gt;=73,"3.30",IF(T147&gt;=72,"3.20",IF(T147=71,"3.10",IF(T147&gt;=70,"3.00",IF(T147&gt;=69,"2.90",IF(T147=68,"2.80",IF(T147=67,"2.70",IF(T147=66,"2.60",IF(T147=65,"2.50",IF(T147=64,"2.40",IF(T147=63,"2.30",IF(T147=62,"2.20",IF(T147=61,"2.10",IF(T147=60,"2.00",IF(T147=59,"1.90",IF(T147=58,"1.80",IF(T147=57,"1.70",IF(T147=56,"1.60",IF(T147=55,"1.50",IF(T147=54,"1.40",IF(T147=53,"1.30",IF(T147=52,"1.20",IF(T147=51,"1.10",IF(T147=50,"1.00","0.00")))))))))))))))))))))))))))))))</f>
        <v>3.40</v>
      </c>
      <c r="U151" s="30" t="str">
        <f t="shared" ref="U151:Y151" si="147">IF(U147&gt;=80,"4.00", IF(U147=79,"3.90",IF(U147=78,"3.80",IF(U147=77,"3.70",IF(U147=76,"3.60",IF(U147=75,"3.50",IF(U147=74,"3.40",IF(U147&gt;=73,"3.30",IF(U147&gt;=72,"3.20",IF(U147=71,"3.10",IF(U147&gt;=70,"3.00",IF(U147&gt;=69,"2.90",IF(U147=68,"2.80",IF(U147=67,"2.70",IF(U147=66,"2.60",IF(U147=65,"2.50",IF(U147=64,"2.40",IF(U147=63,"2.30",IF(U147=62,"2.20",IF(U147=61,"2.10",IF(U147=60,"2.00",IF(U147=59,"1.90",IF(U147=58,"1.80",IF(U147=57,"1.70",IF(U147=56,"1.60",IF(U147=55,"1.50",IF(U147=54,"1.40",IF(U147=53,"1.30",IF(U147=52,"1.20",IF(U147=51,"1.10",IF(U147=50,"1.00","0.00")))))))))))))))))))))))))))))))</f>
        <v>3.00</v>
      </c>
      <c r="V151" s="30" t="str">
        <f t="shared" si="147"/>
        <v>1.90</v>
      </c>
      <c r="W151" s="30" t="str">
        <f t="shared" si="147"/>
        <v>2.50</v>
      </c>
      <c r="X151" s="30" t="str">
        <f t="shared" si="147"/>
        <v>1.00</v>
      </c>
      <c r="Y151" s="30" t="str">
        <f t="shared" si="147"/>
        <v>1.00</v>
      </c>
      <c r="Z151" s="75"/>
      <c r="AA151" s="142"/>
      <c r="AB151" s="120"/>
      <c r="AC151" s="120"/>
      <c r="AD151" s="83"/>
      <c r="AE151" s="126"/>
      <c r="AF151" s="83"/>
      <c r="AG151" s="129"/>
      <c r="AH151" s="19"/>
      <c r="AI151" s="29" t="str">
        <f>IF(AI147&gt;=80,"4.00", IF(AI147=79,"3.90",IF(AI147=78,"3.80",IF(AI147=77,"3.70",IF(AI147=76,"3.60",IF(AI147=75,"3.50",IF(AI147=74,"3.40",IF(AI147&gt;=73,"3.30",IF(AI147&gt;=72,"3.20",IF(AI147=71,"3.10",IF(AI147&gt;=70,"3.00",IF(AI147&gt;=69,"2.90",IF(AI147=68,"2.80",IF(AI147=67,"2.70",IF(AI147=66,"2.60",IF(AI147=65,"2.50",IF(AI147=64,"2.40",IF(AI147=63,"2.30",IF(AI147=62,"2.20",IF(AI147=61,"2.10",IF(AI147=60,"2.00",IF(AI147=59,"1.90",IF(AI147=58,"1.80",IF(AI147=57,"1.70",IF(AI147=56,"1.60",IF(AI147=55,"1.50",IF(AI147=54,"1.40",IF(AI147=53,"1.30",IF(AI147=52,"1.20",IF(AI147=51,"1.10",IF(AI147=50,"1.00","0.00")))))))))))))))))))))))))))))))</f>
        <v>1.50</v>
      </c>
      <c r="AJ151" s="30" t="str">
        <f t="shared" ref="AJ151:AN151" si="148">IF(AJ147&gt;=80,"4.00", IF(AJ147=79,"3.90",IF(AJ147=78,"3.80",IF(AJ147=77,"3.70",IF(AJ147=76,"3.60",IF(AJ147=75,"3.50",IF(AJ147=74,"3.40",IF(AJ147&gt;=73,"3.30",IF(AJ147&gt;=72,"3.20",IF(AJ147=71,"3.10",IF(AJ147&gt;=70,"3.00",IF(AJ147&gt;=69,"2.90",IF(AJ147=68,"2.80",IF(AJ147=67,"2.70",IF(AJ147=66,"2.60",IF(AJ147=65,"2.50",IF(AJ147=64,"2.40",IF(AJ147=63,"2.30",IF(AJ147=62,"2.20",IF(AJ147=61,"2.10",IF(AJ147=60,"2.00",IF(AJ147=59,"1.90",IF(AJ147=58,"1.80",IF(AJ147=57,"1.70",IF(AJ147=56,"1.60",IF(AJ147=55,"1.50",IF(AJ147=54,"1.40",IF(AJ147=53,"1.30",IF(AJ147=52,"1.20",IF(AJ147=51,"1.10",IF(AJ147=50,"1.00","0.00")))))))))))))))))))))))))))))))</f>
        <v>2.00</v>
      </c>
      <c r="AK151" s="30" t="str">
        <f t="shared" si="148"/>
        <v>1.00</v>
      </c>
      <c r="AL151" s="30" t="str">
        <f t="shared" si="148"/>
        <v>2.90</v>
      </c>
      <c r="AM151" s="30" t="str">
        <f t="shared" si="148"/>
        <v>2.50</v>
      </c>
      <c r="AN151" s="30" t="str">
        <f t="shared" si="148"/>
        <v>4.00</v>
      </c>
      <c r="AO151" s="75"/>
      <c r="AP151" s="136"/>
      <c r="AQ151" s="122"/>
      <c r="AR151" s="120"/>
      <c r="AS151" s="83"/>
      <c r="AT151" s="126"/>
      <c r="AU151" s="83"/>
      <c r="AV151" s="129"/>
      <c r="AW151" s="19"/>
      <c r="AX151" s="29" t="str">
        <f>IF(AX147&gt;=80,"4.00", IF(AX147=79,"3.90",IF(AX147=78,"3.80",IF(AX147=77,"3.70",IF(AX147=76,"3.60",IF(AX147=75,"3.50",IF(AX147=74,"3.40",IF(AX147&gt;=73,"3.30",IF(AX147&gt;=72,"3.20",IF(AX147=71,"3.10",IF(AX147&gt;=70,"3.00",IF(AX147&gt;=69,"2.90",IF(AX147=68,"2.80",IF(AX147=67,"2.70",IF(AX147=66,"2.60",IF(AX147=65,"2.50",IF(AX147=64,"2.40",IF(AX147=63,"2.30",IF(AX147=62,"2.20",IF(AX147=61,"2.10",IF(AX147=60,"2.00",IF(AX147=59,"1.90",IF(AX147=58,"1.80",IF(AX147=57,"1.70",IF(AX147=56,"1.60",IF(AX147=55,"1.50",IF(AX147=54,"1.40",IF(AX147=53,"1.30",IF(AX147=52,"1.20",IF(AX147=51,"1.10",IF(AX147=50,"1.00","0.00")))))))))))))))))))))))))))))))</f>
        <v>1.00</v>
      </c>
      <c r="AY151" s="30" t="str">
        <f t="shared" ref="AY151:BB151" si="149">IF(AY147&gt;=80,"4.00", IF(AY147=79,"3.90",IF(AY147=78,"3.80",IF(AY147=77,"3.70",IF(AY147=76,"3.60",IF(AY147=75,"3.50",IF(AY147=74,"3.40",IF(AY147&gt;=73,"3.30",IF(AY147&gt;=72,"3.20",IF(AY147=71,"3.10",IF(AY147&gt;=70,"3.00",IF(AY147&gt;=69,"2.90",IF(AY147=68,"2.80",IF(AY147=67,"2.70",IF(AY147=66,"2.60",IF(AY147=65,"2.50",IF(AY147=64,"2.40",IF(AY147=63,"2.30",IF(AY147=62,"2.20",IF(AY147=61,"2.10",IF(AY147=60,"2.00",IF(AY147=59,"1.90",IF(AY147=58,"1.80",IF(AY147=57,"1.70",IF(AY147=56,"1.60",IF(AY147=55,"1.50",IF(AY147=54,"1.40",IF(AY147=53,"1.30",IF(AY147=52,"1.20",IF(AY147=51,"1.10",IF(AY147=50,"1.00","0.00")))))))))))))))))))))))))))))))</f>
        <v>1.60</v>
      </c>
      <c r="AZ151" s="30" t="str">
        <f t="shared" si="149"/>
        <v>1.00</v>
      </c>
      <c r="BA151" s="30" t="str">
        <f t="shared" si="149"/>
        <v>0.00</v>
      </c>
      <c r="BB151" s="30" t="str">
        <f t="shared" si="149"/>
        <v>0.00</v>
      </c>
      <c r="BC151" s="31"/>
      <c r="BD151" s="132"/>
      <c r="BE151" s="134"/>
      <c r="BF151" s="153"/>
      <c r="BG151" s="86"/>
      <c r="BH151" s="126"/>
      <c r="BI151" s="86"/>
      <c r="BJ151" s="129"/>
      <c r="BK151" s="14"/>
      <c r="BL151" s="120"/>
      <c r="BM151" s="98"/>
      <c r="BN151" s="98"/>
      <c r="BO151" s="98"/>
      <c r="BP151" s="98"/>
      <c r="BQ151" s="98"/>
      <c r="BR151" s="98"/>
      <c r="BS151" s="139"/>
      <c r="BT151" s="13"/>
      <c r="BU151" s="139"/>
      <c r="BV151" s="13"/>
      <c r="BW151" s="126"/>
      <c r="BX151" s="13"/>
      <c r="BY151" s="142"/>
      <c r="BZ151" s="2"/>
      <c r="CA151" s="145"/>
    </row>
    <row r="152" spans="1:79" x14ac:dyDescent="0.25">
      <c r="A152" s="154">
        <v>21</v>
      </c>
      <c r="C152" s="15" t="s">
        <v>145</v>
      </c>
      <c r="D152" s="16"/>
      <c r="E152" s="17" t="s">
        <v>4</v>
      </c>
      <c r="F152" s="16"/>
      <c r="G152" s="3">
        <v>3</v>
      </c>
      <c r="H152" s="4">
        <v>2</v>
      </c>
      <c r="I152" s="4">
        <v>3</v>
      </c>
      <c r="J152" s="4">
        <v>3</v>
      </c>
      <c r="K152" s="4">
        <v>3</v>
      </c>
      <c r="L152" s="4">
        <v>3</v>
      </c>
      <c r="M152" s="73">
        <f>SUM(G152:L152)</f>
        <v>17</v>
      </c>
      <c r="N152" s="146">
        <f>M153/600*100</f>
        <v>65.5</v>
      </c>
      <c r="O152" s="134">
        <f>(G158*G152)+(H158*H152)+(I158*I152)+(J158*J152)+(L158*L152)+(K158*K152)</f>
        <v>52.999999999999993</v>
      </c>
      <c r="P152" s="118">
        <f>O152/M152</f>
        <v>3.117647058823529</v>
      </c>
      <c r="Q152" s="18"/>
      <c r="R152" s="149" t="str">
        <f>IF(P152&lt;1, " Drop Out Due to Low GPA ", "")</f>
        <v/>
      </c>
      <c r="S152" s="19"/>
      <c r="T152" s="3">
        <v>3</v>
      </c>
      <c r="U152" s="4">
        <v>2</v>
      </c>
      <c r="V152" s="4">
        <v>3</v>
      </c>
      <c r="W152" s="4">
        <v>3</v>
      </c>
      <c r="X152" s="4">
        <v>3</v>
      </c>
      <c r="Y152" s="4">
        <v>3</v>
      </c>
      <c r="Z152" s="73">
        <f>SUM(T152:Y152)</f>
        <v>17</v>
      </c>
      <c r="AA152" s="140">
        <f>Z153/550*100</f>
        <v>63.454545454545453</v>
      </c>
      <c r="AB152" s="133">
        <f>(T158*T152)+(U158*U152)+(V158*V152)+(W158*W152)+(X158*X152)+(Y152*Y158)</f>
        <v>40.100000000000009</v>
      </c>
      <c r="AC152" s="118">
        <f>AB152/Z152</f>
        <v>2.3588235294117652</v>
      </c>
      <c r="AD152" s="84"/>
      <c r="AE152" s="124">
        <f>(O152+AB152)/(M152+Z152)</f>
        <v>2.7382352941176471</v>
      </c>
      <c r="AF152" s="81"/>
      <c r="AG152" s="127" t="str">
        <f>IF(AE152&lt;1.5, " Drop Out Due to Low CGPA ", "")</f>
        <v/>
      </c>
      <c r="AH152" s="19"/>
      <c r="AI152" s="3">
        <v>3</v>
      </c>
      <c r="AJ152" s="4">
        <v>3</v>
      </c>
      <c r="AK152" s="4">
        <v>3</v>
      </c>
      <c r="AL152" s="4">
        <v>3</v>
      </c>
      <c r="AM152" s="4">
        <v>3</v>
      </c>
      <c r="AN152" s="4">
        <v>3</v>
      </c>
      <c r="AO152" s="73">
        <f>SUM(AI152:AN152)</f>
        <v>18</v>
      </c>
      <c r="AP152" s="135">
        <f>AO153/550*100</f>
        <v>77.272727272727266</v>
      </c>
      <c r="AQ152" s="121">
        <f>(AI158*AI152)+(AJ158*AJ152)+(AK158*AK152)+(AL152*AL158)+(AM158*AM152)+(AN158*AN152)</f>
        <v>55.2</v>
      </c>
      <c r="AR152" s="123">
        <f>AQ152/AO152</f>
        <v>3.0666666666666669</v>
      </c>
      <c r="AS152" s="81"/>
      <c r="AT152" s="124">
        <f>(O152+AB152+AQ152)/(M152+Z152+AO152)</f>
        <v>2.851923076923077</v>
      </c>
      <c r="AU152" s="81"/>
      <c r="AV152" s="127" t="str">
        <f>IF(AT152&lt;1.75, " Drop Out Due to Low CGPA ", "")</f>
        <v/>
      </c>
      <c r="AW152" s="19"/>
      <c r="AX152" s="3">
        <v>3</v>
      </c>
      <c r="AY152" s="4">
        <v>3</v>
      </c>
      <c r="AZ152" s="4">
        <v>3</v>
      </c>
      <c r="BA152" s="4">
        <v>3</v>
      </c>
      <c r="BB152" s="4">
        <v>2</v>
      </c>
      <c r="BC152" s="85">
        <f>SUM(AX152:BB152)</f>
        <v>14</v>
      </c>
      <c r="BD152" s="130">
        <f>BC153/400*100</f>
        <v>89</v>
      </c>
      <c r="BE152" s="133">
        <f>(AX158*AX152)+(AY158*AY152)+(AZ158*AZ152)+(BA158*BA152)+(BB158*BB152)</f>
        <v>53.9</v>
      </c>
      <c r="BF152" s="118">
        <f>BE152/BC152</f>
        <v>3.85</v>
      </c>
      <c r="BG152" s="84"/>
      <c r="BH152" s="124">
        <f>(O152+AB152+AQ152+BE152)/(M152+Z152+AO152+BC152)</f>
        <v>3.0636363636363639</v>
      </c>
      <c r="BI152" s="84"/>
      <c r="BJ152" s="127" t="str">
        <f>IF(BH152&lt;2.5, " Drop Out Due to Low CGPA ", "")</f>
        <v/>
      </c>
      <c r="BK152" s="14"/>
      <c r="BL152" s="118" t="e">
        <f>#REF!/#REF!</f>
        <v>#REF!</v>
      </c>
      <c r="BM152" s="96"/>
      <c r="BN152" s="96"/>
      <c r="BO152" s="96"/>
      <c r="BP152" s="96"/>
      <c r="BQ152" s="96"/>
      <c r="BR152" s="96"/>
      <c r="BS152" s="137">
        <f>BC153+AO153+Z153+M153</f>
        <v>1523</v>
      </c>
      <c r="BT152" s="20"/>
      <c r="BU152" s="137">
        <f>BS152/2100*100</f>
        <v>72.523809523809518</v>
      </c>
      <c r="BV152" s="20"/>
      <c r="BW152" s="124">
        <f>(BE152+AQ152+AB152+O152)/(M152+Z152+AO152+BC152)</f>
        <v>3.0636363636363635</v>
      </c>
      <c r="BX152" s="21"/>
      <c r="BY152" s="140" t="str">
        <f>IF(BU152&gt;=85,"A",IF(BU152&gt;=80,"A-",IF(BU152&gt;=75,"B+",IF(BU152&gt;=70,"B",IF(BU152&gt;=65,"B-",IF(BU152&gt;=61,"C+",IF(BU152&gt;=58,"C",IF(BU152&gt;=55,"C-",IF(BU152&gt;=50,"D","F")))))))))</f>
        <v>B</v>
      </c>
      <c r="BZ152" s="2"/>
      <c r="CA152" s="143"/>
    </row>
    <row r="153" spans="1:79" x14ac:dyDescent="0.25">
      <c r="A153" s="119"/>
      <c r="C153" s="22" t="s">
        <v>113</v>
      </c>
      <c r="D153" s="16"/>
      <c r="E153" s="23" t="s">
        <v>8</v>
      </c>
      <c r="F153" s="16"/>
      <c r="G153" s="6">
        <v>66</v>
      </c>
      <c r="H153" s="5">
        <v>43</v>
      </c>
      <c r="I153" s="5">
        <v>59</v>
      </c>
      <c r="J153" s="5">
        <v>76</v>
      </c>
      <c r="K153" s="5">
        <v>73</v>
      </c>
      <c r="L153" s="5">
        <v>76</v>
      </c>
      <c r="M153" s="74">
        <f>L153+K153+J153+I153+H153+G153</f>
        <v>393</v>
      </c>
      <c r="N153" s="147"/>
      <c r="O153" s="134"/>
      <c r="P153" s="119"/>
      <c r="Q153" s="80"/>
      <c r="R153" s="150"/>
      <c r="S153" s="19"/>
      <c r="T153" s="6">
        <v>77</v>
      </c>
      <c r="U153" s="5">
        <v>34</v>
      </c>
      <c r="V153" s="5">
        <v>58</v>
      </c>
      <c r="W153" s="5">
        <v>65</v>
      </c>
      <c r="X153" s="5">
        <v>61</v>
      </c>
      <c r="Y153" s="5">
        <v>54</v>
      </c>
      <c r="Z153" s="74">
        <f>T153+U153+V153+W153+X153+Y153</f>
        <v>349</v>
      </c>
      <c r="AA153" s="141"/>
      <c r="AB153" s="119"/>
      <c r="AC153" s="119"/>
      <c r="AD153" s="82"/>
      <c r="AE153" s="125"/>
      <c r="AF153" s="82"/>
      <c r="AG153" s="128"/>
      <c r="AH153" s="19"/>
      <c r="AI153" s="6">
        <v>65</v>
      </c>
      <c r="AJ153" s="5">
        <v>73</v>
      </c>
      <c r="AK153" s="5">
        <v>66</v>
      </c>
      <c r="AL153" s="5">
        <v>66</v>
      </c>
      <c r="AM153" s="5">
        <v>81</v>
      </c>
      <c r="AN153" s="5">
        <v>74</v>
      </c>
      <c r="AO153" s="74">
        <f>AI153+AJ153+AK153+AL153+AM153+AN153</f>
        <v>425</v>
      </c>
      <c r="AP153" s="135"/>
      <c r="AQ153" s="122"/>
      <c r="AR153" s="119"/>
      <c r="AS153" s="82"/>
      <c r="AT153" s="125"/>
      <c r="AU153" s="82"/>
      <c r="AV153" s="128"/>
      <c r="AW153" s="19"/>
      <c r="AX153" s="6">
        <v>82</v>
      </c>
      <c r="AY153" s="5">
        <v>81</v>
      </c>
      <c r="AZ153" s="5">
        <v>78</v>
      </c>
      <c r="BA153" s="5">
        <v>75</v>
      </c>
      <c r="BB153" s="5">
        <v>40</v>
      </c>
      <c r="BC153" s="79">
        <f>AX153+AY153+AZ153+BA153+BB153</f>
        <v>356</v>
      </c>
      <c r="BD153" s="131"/>
      <c r="BE153" s="134"/>
      <c r="BF153" s="123"/>
      <c r="BG153" s="81"/>
      <c r="BH153" s="125"/>
      <c r="BI153" s="81"/>
      <c r="BJ153" s="128"/>
      <c r="BK153" s="14"/>
      <c r="BL153" s="119"/>
      <c r="BM153" s="97"/>
      <c r="BN153" s="97"/>
      <c r="BO153" s="97"/>
      <c r="BP153" s="97"/>
      <c r="BQ153" s="97"/>
      <c r="BR153" s="97"/>
      <c r="BS153" s="138"/>
      <c r="BT153" s="13"/>
      <c r="BU153" s="138"/>
      <c r="BV153" s="13"/>
      <c r="BW153" s="125"/>
      <c r="BX153" s="13"/>
      <c r="BY153" s="141"/>
      <c r="BZ153" s="2"/>
      <c r="CA153" s="144"/>
    </row>
    <row r="154" spans="1:79" x14ac:dyDescent="0.25">
      <c r="A154" s="119"/>
      <c r="C154" s="22"/>
      <c r="D154" s="16"/>
      <c r="E154" s="23"/>
      <c r="F154" s="16"/>
      <c r="G154" s="6">
        <f>G153</f>
        <v>66</v>
      </c>
      <c r="H154" s="5">
        <f>H153*2</f>
        <v>86</v>
      </c>
      <c r="I154" s="5">
        <f t="shared" ref="I154" si="150">I153</f>
        <v>59</v>
      </c>
      <c r="J154" s="5">
        <f>J153</f>
        <v>76</v>
      </c>
      <c r="K154" s="5">
        <f>K153</f>
        <v>73</v>
      </c>
      <c r="L154" s="5">
        <f>L153</f>
        <v>76</v>
      </c>
      <c r="M154" s="74"/>
      <c r="N154" s="147"/>
      <c r="O154" s="134"/>
      <c r="P154" s="119"/>
      <c r="Q154" s="80"/>
      <c r="R154" s="150"/>
      <c r="S154" s="19"/>
      <c r="T154" s="6">
        <f>T153</f>
        <v>77</v>
      </c>
      <c r="U154" s="5">
        <f>U153*2</f>
        <v>68</v>
      </c>
      <c r="V154" s="5">
        <f t="shared" ref="V154" si="151">V153</f>
        <v>58</v>
      </c>
      <c r="W154" s="5">
        <f>W153</f>
        <v>65</v>
      </c>
      <c r="X154" s="5">
        <f>X153</f>
        <v>61</v>
      </c>
      <c r="Y154" s="5">
        <f>Y153</f>
        <v>54</v>
      </c>
      <c r="Z154" s="74"/>
      <c r="AA154" s="141"/>
      <c r="AB154" s="119"/>
      <c r="AC154" s="119"/>
      <c r="AD154" s="82"/>
      <c r="AE154" s="125"/>
      <c r="AF154" s="82"/>
      <c r="AG154" s="128"/>
      <c r="AH154" s="19"/>
      <c r="AI154" s="6">
        <f>AI153</f>
        <v>65</v>
      </c>
      <c r="AJ154" s="5">
        <f>AJ153</f>
        <v>73</v>
      </c>
      <c r="AK154" s="5">
        <f t="shared" ref="AK154:AN154" si="152">AK153</f>
        <v>66</v>
      </c>
      <c r="AL154" s="5">
        <f t="shared" si="152"/>
        <v>66</v>
      </c>
      <c r="AM154" s="5">
        <f t="shared" si="152"/>
        <v>81</v>
      </c>
      <c r="AN154" s="5">
        <f t="shared" si="152"/>
        <v>74</v>
      </c>
      <c r="AO154" s="74"/>
      <c r="AP154" s="135"/>
      <c r="AQ154" s="122"/>
      <c r="AR154" s="119"/>
      <c r="AS154" s="82"/>
      <c r="AT154" s="125"/>
      <c r="AU154" s="82"/>
      <c r="AV154" s="128"/>
      <c r="AW154" s="19"/>
      <c r="AX154" s="6">
        <f>AX153</f>
        <v>82</v>
      </c>
      <c r="AY154" s="5">
        <f>AY153</f>
        <v>81</v>
      </c>
      <c r="AZ154" s="5">
        <f t="shared" ref="AZ154" si="153">AZ153</f>
        <v>78</v>
      </c>
      <c r="BA154" s="5">
        <f>BA153</f>
        <v>75</v>
      </c>
      <c r="BB154" s="5">
        <f>BB153*2</f>
        <v>80</v>
      </c>
      <c r="BC154" s="79"/>
      <c r="BD154" s="131"/>
      <c r="BE154" s="134"/>
      <c r="BF154" s="123"/>
      <c r="BG154" s="81"/>
      <c r="BH154" s="125"/>
      <c r="BI154" s="81"/>
      <c r="BJ154" s="128"/>
      <c r="BK154" s="14"/>
      <c r="BL154" s="119"/>
      <c r="BM154" s="97"/>
      <c r="BN154" s="97"/>
      <c r="BO154" s="97"/>
      <c r="BP154" s="97"/>
      <c r="BQ154" s="97"/>
      <c r="BR154" s="97"/>
      <c r="BS154" s="138"/>
      <c r="BT154" s="13"/>
      <c r="BU154" s="138"/>
      <c r="BV154" s="13"/>
      <c r="BW154" s="125"/>
      <c r="BX154" s="13"/>
      <c r="BY154" s="141"/>
      <c r="BZ154" s="2"/>
      <c r="CA154" s="144"/>
    </row>
    <row r="155" spans="1:79" x14ac:dyDescent="0.25">
      <c r="A155" s="119"/>
      <c r="C155" s="22"/>
      <c r="D155" s="16"/>
      <c r="E155" s="23"/>
      <c r="F155" s="16"/>
      <c r="G155" s="6"/>
      <c r="H155" s="5" t="s">
        <v>20</v>
      </c>
      <c r="I155" s="5"/>
      <c r="J155" s="5"/>
      <c r="K155" s="5"/>
      <c r="L155" s="5"/>
      <c r="M155" s="74"/>
      <c r="N155" s="147"/>
      <c r="O155" s="134"/>
      <c r="P155" s="119"/>
      <c r="Q155" s="80"/>
      <c r="R155" s="150"/>
      <c r="S155" s="19"/>
      <c r="T155" s="6"/>
      <c r="U155" s="5" t="s">
        <v>20</v>
      </c>
      <c r="V155" s="5"/>
      <c r="W155" s="5"/>
      <c r="X155" s="5"/>
      <c r="Y155" s="5"/>
      <c r="Z155" s="74"/>
      <c r="AA155" s="141"/>
      <c r="AB155" s="119"/>
      <c r="AC155" s="119"/>
      <c r="AD155" s="82"/>
      <c r="AE155" s="125"/>
      <c r="AF155" s="82"/>
      <c r="AG155" s="128"/>
      <c r="AH155" s="19"/>
      <c r="AI155" s="6"/>
      <c r="AJ155" s="5" t="s">
        <v>20</v>
      </c>
      <c r="AK155" s="5"/>
      <c r="AL155" s="5"/>
      <c r="AM155" s="5"/>
      <c r="AN155" s="5"/>
      <c r="AO155" s="74"/>
      <c r="AP155" s="135"/>
      <c r="AQ155" s="122"/>
      <c r="AR155" s="119"/>
      <c r="AS155" s="82"/>
      <c r="AT155" s="125"/>
      <c r="AU155" s="82"/>
      <c r="AV155" s="128"/>
      <c r="AW155" s="19"/>
      <c r="AX155" s="6"/>
      <c r="AY155" s="5" t="s">
        <v>20</v>
      </c>
      <c r="AZ155" s="5"/>
      <c r="BA155" s="5"/>
      <c r="BB155" s="5"/>
      <c r="BC155" s="79"/>
      <c r="BD155" s="131"/>
      <c r="BE155" s="134"/>
      <c r="BF155" s="123"/>
      <c r="BG155" s="81"/>
      <c r="BH155" s="125"/>
      <c r="BI155" s="81"/>
      <c r="BJ155" s="128"/>
      <c r="BK155" s="14"/>
      <c r="BL155" s="119"/>
      <c r="BM155" s="97"/>
      <c r="BN155" s="97"/>
      <c r="BO155" s="97"/>
      <c r="BP155" s="97"/>
      <c r="BQ155" s="97"/>
      <c r="BR155" s="97"/>
      <c r="BS155" s="138"/>
      <c r="BT155" s="13"/>
      <c r="BU155" s="138"/>
      <c r="BV155" s="13"/>
      <c r="BW155" s="125"/>
      <c r="BX155" s="13"/>
      <c r="BY155" s="141"/>
      <c r="BZ155" s="2"/>
      <c r="CA155" s="144"/>
    </row>
    <row r="156" spans="1:79" x14ac:dyDescent="0.25">
      <c r="A156" s="119"/>
      <c r="C156" s="24"/>
      <c r="D156" s="16"/>
      <c r="E156" s="23" t="s">
        <v>5</v>
      </c>
      <c r="F156" s="16"/>
      <c r="G156" s="6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74">
        <v>0</v>
      </c>
      <c r="N156" s="147"/>
      <c r="O156" s="134"/>
      <c r="P156" s="119"/>
      <c r="Q156" s="80"/>
      <c r="R156" s="150"/>
      <c r="S156" s="19"/>
      <c r="T156" s="6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77"/>
      <c r="AA156" s="141"/>
      <c r="AB156" s="119"/>
      <c r="AC156" s="119"/>
      <c r="AD156" s="82"/>
      <c r="AE156" s="125"/>
      <c r="AF156" s="82"/>
      <c r="AG156" s="128"/>
      <c r="AH156" s="19"/>
      <c r="AI156" s="6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77"/>
      <c r="AP156" s="135"/>
      <c r="AQ156" s="122"/>
      <c r="AR156" s="119"/>
      <c r="AS156" s="82"/>
      <c r="AT156" s="125"/>
      <c r="AU156" s="82"/>
      <c r="AV156" s="128"/>
      <c r="AW156" s="19"/>
      <c r="AX156" s="6">
        <v>0</v>
      </c>
      <c r="AY156" s="5">
        <v>0</v>
      </c>
      <c r="AZ156" s="5">
        <v>0</v>
      </c>
      <c r="BA156" s="5">
        <v>0</v>
      </c>
      <c r="BB156" s="5">
        <v>0</v>
      </c>
      <c r="BC156" s="26"/>
      <c r="BD156" s="131"/>
      <c r="BE156" s="134"/>
      <c r="BF156" s="123"/>
      <c r="BG156" s="81"/>
      <c r="BH156" s="125"/>
      <c r="BI156" s="81"/>
      <c r="BJ156" s="128"/>
      <c r="BK156" s="14"/>
      <c r="BL156" s="119"/>
      <c r="BM156" s="97"/>
      <c r="BN156" s="97"/>
      <c r="BO156" s="97"/>
      <c r="BP156" s="97"/>
      <c r="BQ156" s="97"/>
      <c r="BR156" s="97"/>
      <c r="BS156" s="138"/>
      <c r="BT156" s="13"/>
      <c r="BU156" s="138"/>
      <c r="BV156" s="13"/>
      <c r="BW156" s="125"/>
      <c r="BX156" s="13"/>
      <c r="BY156" s="141"/>
      <c r="BZ156" s="2"/>
      <c r="CA156" s="144"/>
    </row>
    <row r="157" spans="1:79" x14ac:dyDescent="0.25">
      <c r="A157" s="119"/>
      <c r="C157" s="24" t="s">
        <v>78</v>
      </c>
      <c r="D157" s="16"/>
      <c r="E157" s="23" t="s">
        <v>6</v>
      </c>
      <c r="F157" s="16"/>
      <c r="G157" s="6" t="str">
        <f>IF(G154&gt;=90,"A+",IF(G154&gt;=85,"A",IF(G154&gt;=80,"A-",IF(G154&gt;=75,"B+",IF(G154&gt;=73,"B",IF(G154&gt;=70,"B-",IF(G154&gt;=66,"C+",IF(G154&gt;=63,"C",IF(G154&gt;=60,"C-",IF(G154&gt;=50,"D","F"))))))))))</f>
        <v>C+</v>
      </c>
      <c r="H157" s="5" t="str">
        <f>IF(H154&gt;=90,"A+",IF(H154&gt;=85,"A",IF(H154&gt;=80,"A-",IF(H154&gt;=75,"B+",IF(H154&gt;=73,"B",IF(H154&gt;=70,"B-",IF(H154&gt;=66,"C+",IF(H154&gt;=63,"C",IF(H154&gt;=60,"C-",IF(H154&gt;=50,"D","F"))))))))))</f>
        <v>A</v>
      </c>
      <c r="I157" s="5" t="str">
        <f t="shared" ref="I157:L157" si="154">IF(I154&gt;=90,"A+",IF(I154&gt;=85,"A",IF(I154&gt;=80,"A-",IF(I154&gt;=75,"B+",IF(I154&gt;=73,"B",IF(I154&gt;=70,"B-",IF(I154&gt;=66,"C+",IF(I154&gt;=63,"C",IF(I154&gt;=60,"C-",IF(I154&gt;=50,"D","F"))))))))))</f>
        <v>D</v>
      </c>
      <c r="J157" s="5" t="str">
        <f t="shared" si="154"/>
        <v>B+</v>
      </c>
      <c r="K157" s="5" t="str">
        <f t="shared" si="154"/>
        <v>B</v>
      </c>
      <c r="L157" s="5" t="str">
        <f t="shared" si="154"/>
        <v>B+</v>
      </c>
      <c r="M157" s="74">
        <f>VLOOKUP($O$5,vtABLE,2,FALSE)</f>
        <v>0</v>
      </c>
      <c r="N157" s="147"/>
      <c r="O157" s="134"/>
      <c r="P157" s="119"/>
      <c r="Q157" s="80"/>
      <c r="R157" s="150"/>
      <c r="S157" s="19"/>
      <c r="T157" s="6" t="str">
        <f>IF(T154&gt;=90,"A+",IF(T154&gt;=85,"A",IF(T154&gt;=80,"A-",IF(T154&gt;=75,"B+",IF(T154&gt;=73,"B",IF(T154&gt;=70,"B-",IF(T154&gt;=66,"C+",IF(T154&gt;=63,"C",IF(T154&gt;=60,"C-",IF(T154&gt;=50,"D","F"))))))))))</f>
        <v>B+</v>
      </c>
      <c r="U157" s="5" t="str">
        <f>IF(U154&gt;=90,"A+",IF(U154&gt;=85,"A",IF(U154&gt;=80,"A-",IF(U154&gt;=75,"B+",IF(U154&gt;=73,"B",IF(U154&gt;=70,"B-",IF(U154&gt;=66,"C+",IF(U154&gt;=63,"C",IF(U154&gt;=60,"C-",IF(U154&gt;=50,"D","F"))))))))))</f>
        <v>C+</v>
      </c>
      <c r="V157" s="5" t="str">
        <f t="shared" ref="V157:Y157" si="155">IF(V154&gt;=90,"A+",IF(V154&gt;=85,"A",IF(V154&gt;=80,"A-",IF(V154&gt;=75,"B+",IF(V154&gt;=73,"B",IF(V154&gt;=70,"B-",IF(V154&gt;=66,"C+",IF(V154&gt;=63,"C",IF(V154&gt;=60,"C-",IF(V154&gt;=50,"D","F"))))))))))</f>
        <v>D</v>
      </c>
      <c r="W157" s="5" t="str">
        <f t="shared" si="155"/>
        <v>C</v>
      </c>
      <c r="X157" s="5" t="str">
        <f t="shared" si="155"/>
        <v>C-</v>
      </c>
      <c r="Y157" s="5" t="str">
        <f t="shared" si="155"/>
        <v>D</v>
      </c>
      <c r="Z157" s="77"/>
      <c r="AA157" s="141"/>
      <c r="AB157" s="119"/>
      <c r="AC157" s="119"/>
      <c r="AD157" s="82"/>
      <c r="AE157" s="125"/>
      <c r="AF157" s="82"/>
      <c r="AG157" s="128"/>
      <c r="AH157" s="19"/>
      <c r="AI157" s="6" t="str">
        <f>IF(AI154&gt;=90,"A+",IF(AI154&gt;=85,"A",IF(AI154&gt;=80,"A-",IF(AI154&gt;=75,"B+",IF(AI154&gt;=73,"B",IF(AI154&gt;=70,"B-",IF(AI154&gt;=66,"C+",IF(AI154&gt;=63,"C",IF(AI154&gt;=60,"C-",IF(AI154&gt;=50,"D","F"))))))))))</f>
        <v>C</v>
      </c>
      <c r="AJ157" s="5" t="str">
        <f>IF(AJ154&gt;=90,"A+",IF(AJ154&gt;=85,"A",IF(AJ154&gt;=80,"A-",IF(AJ154&gt;=75,"B+",IF(AJ154&gt;=73,"B",IF(AJ154&gt;=70,"B-",IF(AJ154&gt;=66,"C+",IF(AJ154&gt;=63,"C",IF(AJ154&gt;=60,"C-",IF(AJ154&gt;=50,"D","F"))))))))))</f>
        <v>B</v>
      </c>
      <c r="AK157" s="5" t="str">
        <f t="shared" ref="AK157:AN157" si="156">IF(AK154&gt;=90,"A+",IF(AK154&gt;=85,"A",IF(AK154&gt;=80,"A-",IF(AK154&gt;=75,"B+",IF(AK154&gt;=73,"B",IF(AK154&gt;=70,"B-",IF(AK154&gt;=66,"C+",IF(AK154&gt;=63,"C",IF(AK154&gt;=60,"C-",IF(AK154&gt;=50,"D","F"))))))))))</f>
        <v>C+</v>
      </c>
      <c r="AL157" s="5" t="str">
        <f t="shared" si="156"/>
        <v>C+</v>
      </c>
      <c r="AM157" s="5" t="str">
        <f t="shared" si="156"/>
        <v>A-</v>
      </c>
      <c r="AN157" s="5" t="str">
        <f t="shared" si="156"/>
        <v>B</v>
      </c>
      <c r="AO157" s="77"/>
      <c r="AP157" s="135"/>
      <c r="AQ157" s="122"/>
      <c r="AR157" s="119"/>
      <c r="AS157" s="82"/>
      <c r="AT157" s="125"/>
      <c r="AU157" s="82"/>
      <c r="AV157" s="128"/>
      <c r="AW157" s="19"/>
      <c r="AX157" s="6" t="str">
        <f>IF(AX154&gt;=90,"A+",IF(AX154&gt;=85,"A",IF(AX154&gt;=80,"A-",IF(AX154&gt;=75,"B+",IF(AX154&gt;=73,"B",IF(AX154&gt;=70,"B-",IF(AX154&gt;=66,"C+",IF(AX154&gt;=63,"C",IF(AX154&gt;=60,"C-",IF(AX154&gt;=50,"D","F"))))))))))</f>
        <v>A-</v>
      </c>
      <c r="AY157" s="5" t="str">
        <f>IF(AY154&gt;=90,"A+",IF(AY154&gt;=85,"A",IF(AY154&gt;=80,"A-",IF(AY154&gt;=75,"B+",IF(AY154&gt;=73,"B",IF(AY154&gt;=70,"B-",IF(AY154&gt;=66,"C+",IF(AY154&gt;=63,"C",IF(AY154&gt;=60,"C-",IF(AY154&gt;=50,"D","F"))))))))))</f>
        <v>A-</v>
      </c>
      <c r="AZ157" s="5" t="str">
        <f t="shared" ref="AZ157:BB157" si="157">IF(AZ154&gt;=90,"A+",IF(AZ154&gt;=85,"A",IF(AZ154&gt;=80,"A-",IF(AZ154&gt;=75,"B+",IF(AZ154&gt;=73,"B",IF(AZ154&gt;=70,"B-",IF(AZ154&gt;=66,"C+",IF(AZ154&gt;=63,"C",IF(AZ154&gt;=60,"C-",IF(AZ154&gt;=50,"D","F"))))))))))</f>
        <v>B+</v>
      </c>
      <c r="BA157" s="5" t="str">
        <f t="shared" si="157"/>
        <v>B+</v>
      </c>
      <c r="BB157" s="5" t="str">
        <f t="shared" si="157"/>
        <v>A-</v>
      </c>
      <c r="BC157" s="26"/>
      <c r="BD157" s="131"/>
      <c r="BE157" s="134"/>
      <c r="BF157" s="123"/>
      <c r="BG157" s="81"/>
      <c r="BH157" s="125"/>
      <c r="BI157" s="81"/>
      <c r="BJ157" s="128"/>
      <c r="BK157" s="14"/>
      <c r="BL157" s="119"/>
      <c r="BM157" s="97"/>
      <c r="BN157" s="97"/>
      <c r="BO157" s="97"/>
      <c r="BP157" s="97"/>
      <c r="BQ157" s="97"/>
      <c r="BR157" s="97"/>
      <c r="BS157" s="138"/>
      <c r="BT157" s="13"/>
      <c r="BU157" s="138"/>
      <c r="BV157" s="13"/>
      <c r="BW157" s="125"/>
      <c r="BX157" s="13"/>
      <c r="BY157" s="141"/>
      <c r="BZ157" s="2"/>
      <c r="CA157" s="144"/>
    </row>
    <row r="158" spans="1:79" ht="15.75" thickBot="1" x14ac:dyDescent="0.3">
      <c r="A158" s="120"/>
      <c r="C158" s="25" t="s">
        <v>114</v>
      </c>
      <c r="D158" s="16"/>
      <c r="E158" s="83" t="s">
        <v>7</v>
      </c>
      <c r="F158" s="16"/>
      <c r="G158" s="29" t="str">
        <f>IF(G154&gt;=80,"4.00", IF(G154=79,"3.90",IF(G154=78,"3.80",IF(G154=77,"3.70",IF(G154=76,"3.60",IF(G154=75,"3.50",IF(G154=74,"3.40",IF(G154&gt;=73,"3.30",IF(G154&gt;=72,"3.20",IF(G154=71,"3.10",IF(G154&gt;=70,"3.00",IF(G154&gt;=69,"2.90",IF(G154=68,"2.80",IF(G154=67,"2.70",IF(G154=66,"2.60",IF(G154=65,"2.50",IF(G154=64,"2.40",IF(G154=63,"2.30",IF(G154=62,"2.20",IF(G154=61,"2.10",IF(G154=60,"2.00",IF(G154=59,"1.90",IF(G154=58,"1.80",IF(G154=57,"1.70",IF(G154=56,"1.60",IF(G154=55,"1.50",IF(G154=54,"1.40",IF(G154=53,"1.30",IF(G154=52,"1.20",IF(G154=51,"1.10",IF(G154=50,"1.00","0.00")))))))))))))))))))))))))))))))</f>
        <v>2.60</v>
      </c>
      <c r="H158" s="30" t="str">
        <f t="shared" ref="H158:L158" si="158">IF(H154&gt;=80,"4.00", IF(H154=79,"3.90",IF(H154=78,"3.80",IF(H154=77,"3.70",IF(H154=76,"3.60",IF(H154=75,"3.50",IF(H154=74,"3.40",IF(H154&gt;=73,"3.30",IF(H154&gt;=72,"3.20",IF(H154=71,"3.10",IF(H154&gt;=70,"3.00",IF(H154&gt;=69,"2.90",IF(H154=68,"2.80",IF(H154=67,"2.70",IF(H154=66,"2.60",IF(H154=65,"2.50",IF(H154=64,"2.40",IF(H154=63,"2.30",IF(H154=62,"2.20",IF(H154=61,"2.10",IF(H154=60,"2.00",IF(H154=59,"1.90",IF(H154=58,"1.80",IF(H154=57,"1.70",IF(H154=56,"1.60",IF(H154=55,"1.50",IF(H154=54,"1.40",IF(H154=53,"1.30",IF(H154=52,"1.20",IF(H154=51,"1.10",IF(H154=50,"1.00","0.00")))))))))))))))))))))))))))))))</f>
        <v>4.00</v>
      </c>
      <c r="I158" s="30" t="str">
        <f t="shared" si="158"/>
        <v>1.90</v>
      </c>
      <c r="J158" s="30" t="str">
        <f t="shared" si="158"/>
        <v>3.60</v>
      </c>
      <c r="K158" s="30" t="str">
        <f t="shared" si="158"/>
        <v>3.30</v>
      </c>
      <c r="L158" s="30" t="str">
        <f t="shared" si="158"/>
        <v>3.60</v>
      </c>
      <c r="M158" s="75"/>
      <c r="N158" s="148"/>
      <c r="O158" s="134"/>
      <c r="P158" s="120"/>
      <c r="Q158" s="80"/>
      <c r="R158" s="151"/>
      <c r="S158" s="19"/>
      <c r="T158" s="29" t="str">
        <f>IF(T154&gt;=80,"4.00", IF(T154=79,"3.90",IF(T154=78,"3.80",IF(T154=77,"3.70",IF(T154=76,"3.60",IF(T154=75,"3.50",IF(T154=74,"3.40",IF(T154&gt;=73,"3.30",IF(T154&gt;=72,"3.20",IF(T154=71,"3.10",IF(T154&gt;=70,"3.00",IF(T154&gt;=69,"2.90",IF(T154=68,"2.80",IF(T154=67,"2.70",IF(T154=66,"2.60",IF(T154=65,"2.50",IF(T154=64,"2.40",IF(T154=63,"2.30",IF(T154=62,"2.20",IF(T154=61,"2.10",IF(T154=60,"2.00",IF(T154=59,"1.90",IF(T154=58,"1.80",IF(T154=57,"1.70",IF(T154=56,"1.60",IF(T154=55,"1.50",IF(T154=54,"1.40",IF(T154=53,"1.30",IF(T154=52,"1.20",IF(T154=51,"1.10",IF(T154=50,"1.00","0.00")))))))))))))))))))))))))))))))</f>
        <v>3.70</v>
      </c>
      <c r="U158" s="30" t="str">
        <f t="shared" ref="U158:Y158" si="159">IF(U154&gt;=80,"4.00", IF(U154=79,"3.90",IF(U154=78,"3.80",IF(U154=77,"3.70",IF(U154=76,"3.60",IF(U154=75,"3.50",IF(U154=74,"3.40",IF(U154&gt;=73,"3.30",IF(U154&gt;=72,"3.20",IF(U154=71,"3.10",IF(U154&gt;=70,"3.00",IF(U154&gt;=69,"2.90",IF(U154=68,"2.80",IF(U154=67,"2.70",IF(U154=66,"2.60",IF(U154=65,"2.50",IF(U154=64,"2.40",IF(U154=63,"2.30",IF(U154=62,"2.20",IF(U154=61,"2.10",IF(U154=60,"2.00",IF(U154=59,"1.90",IF(U154=58,"1.80",IF(U154=57,"1.70",IF(U154=56,"1.60",IF(U154=55,"1.50",IF(U154=54,"1.40",IF(U154=53,"1.30",IF(U154=52,"1.20",IF(U154=51,"1.10",IF(U154=50,"1.00","0.00")))))))))))))))))))))))))))))))</f>
        <v>2.80</v>
      </c>
      <c r="V158" s="30" t="str">
        <f t="shared" si="159"/>
        <v>1.80</v>
      </c>
      <c r="W158" s="30" t="str">
        <f t="shared" si="159"/>
        <v>2.50</v>
      </c>
      <c r="X158" s="30" t="str">
        <f t="shared" si="159"/>
        <v>2.10</v>
      </c>
      <c r="Y158" s="30" t="str">
        <f t="shared" si="159"/>
        <v>1.40</v>
      </c>
      <c r="Z158" s="75"/>
      <c r="AA158" s="142"/>
      <c r="AB158" s="120"/>
      <c r="AC158" s="120"/>
      <c r="AD158" s="83"/>
      <c r="AE158" s="126"/>
      <c r="AF158" s="83"/>
      <c r="AG158" s="129"/>
      <c r="AH158" s="19"/>
      <c r="AI158" s="29" t="str">
        <f>IF(AI154&gt;=80,"4.00", IF(AI154=79,"3.90",IF(AI154=78,"3.80",IF(AI154=77,"3.70",IF(AI154=76,"3.60",IF(AI154=75,"3.50",IF(AI154=74,"3.40",IF(AI154&gt;=73,"3.30",IF(AI154&gt;=72,"3.20",IF(AI154=71,"3.10",IF(AI154&gt;=70,"3.00",IF(AI154&gt;=69,"2.90",IF(AI154=68,"2.80",IF(AI154=67,"2.70",IF(AI154=66,"2.60",IF(AI154=65,"2.50",IF(AI154=64,"2.40",IF(AI154=63,"2.30",IF(AI154=62,"2.20",IF(AI154=61,"2.10",IF(AI154=60,"2.00",IF(AI154=59,"1.90",IF(AI154=58,"1.80",IF(AI154=57,"1.70",IF(AI154=56,"1.60",IF(AI154=55,"1.50",IF(AI154=54,"1.40",IF(AI154=53,"1.30",IF(AI154=52,"1.20",IF(AI154=51,"1.10",IF(AI154=50,"1.00","0.00")))))))))))))))))))))))))))))))</f>
        <v>2.50</v>
      </c>
      <c r="AJ158" s="30" t="str">
        <f t="shared" ref="AJ158:AN158" si="160">IF(AJ154&gt;=80,"4.00", IF(AJ154=79,"3.90",IF(AJ154=78,"3.80",IF(AJ154=77,"3.70",IF(AJ154=76,"3.60",IF(AJ154=75,"3.50",IF(AJ154=74,"3.40",IF(AJ154&gt;=73,"3.30",IF(AJ154&gt;=72,"3.20",IF(AJ154=71,"3.10",IF(AJ154&gt;=70,"3.00",IF(AJ154&gt;=69,"2.90",IF(AJ154=68,"2.80",IF(AJ154=67,"2.70",IF(AJ154=66,"2.60",IF(AJ154=65,"2.50",IF(AJ154=64,"2.40",IF(AJ154=63,"2.30",IF(AJ154=62,"2.20",IF(AJ154=61,"2.10",IF(AJ154=60,"2.00",IF(AJ154=59,"1.90",IF(AJ154=58,"1.80",IF(AJ154=57,"1.70",IF(AJ154=56,"1.60",IF(AJ154=55,"1.50",IF(AJ154=54,"1.40",IF(AJ154=53,"1.30",IF(AJ154=52,"1.20",IF(AJ154=51,"1.10",IF(AJ154=50,"1.00","0.00")))))))))))))))))))))))))))))))</f>
        <v>3.30</v>
      </c>
      <c r="AK158" s="30" t="str">
        <f t="shared" si="160"/>
        <v>2.60</v>
      </c>
      <c r="AL158" s="30" t="str">
        <f t="shared" si="160"/>
        <v>2.60</v>
      </c>
      <c r="AM158" s="30" t="str">
        <f t="shared" si="160"/>
        <v>4.00</v>
      </c>
      <c r="AN158" s="30" t="str">
        <f t="shared" si="160"/>
        <v>3.40</v>
      </c>
      <c r="AO158" s="75"/>
      <c r="AP158" s="136"/>
      <c r="AQ158" s="122"/>
      <c r="AR158" s="120"/>
      <c r="AS158" s="83"/>
      <c r="AT158" s="126"/>
      <c r="AU158" s="83"/>
      <c r="AV158" s="129"/>
      <c r="AW158" s="19"/>
      <c r="AX158" s="29" t="str">
        <f>IF(AX154&gt;=80,"4.00", IF(AX154=79,"3.90",IF(AX154=78,"3.80",IF(AX154=77,"3.70",IF(AX154=76,"3.60",IF(AX154=75,"3.50",IF(AX154=74,"3.40",IF(AX154&gt;=73,"3.30",IF(AX154&gt;=72,"3.20",IF(AX154=71,"3.10",IF(AX154&gt;=70,"3.00",IF(AX154&gt;=69,"2.90",IF(AX154=68,"2.80",IF(AX154=67,"2.70",IF(AX154=66,"2.60",IF(AX154=65,"2.50",IF(AX154=64,"2.40",IF(AX154=63,"2.30",IF(AX154=62,"2.20",IF(AX154=61,"2.10",IF(AX154=60,"2.00",IF(AX154=59,"1.90",IF(AX154=58,"1.80",IF(AX154=57,"1.70",IF(AX154=56,"1.60",IF(AX154=55,"1.50",IF(AX154=54,"1.40",IF(AX154=53,"1.30",IF(AX154=52,"1.20",IF(AX154=51,"1.10",IF(AX154=50,"1.00","0.00")))))))))))))))))))))))))))))))</f>
        <v>4.00</v>
      </c>
      <c r="AY158" s="30" t="str">
        <f t="shared" ref="AY158:BB158" si="161">IF(AY154&gt;=80,"4.00", IF(AY154=79,"3.90",IF(AY154=78,"3.80",IF(AY154=77,"3.70",IF(AY154=76,"3.60",IF(AY154=75,"3.50",IF(AY154=74,"3.40",IF(AY154&gt;=73,"3.30",IF(AY154&gt;=72,"3.20",IF(AY154=71,"3.10",IF(AY154&gt;=70,"3.00",IF(AY154&gt;=69,"2.90",IF(AY154=68,"2.80",IF(AY154=67,"2.70",IF(AY154=66,"2.60",IF(AY154=65,"2.50",IF(AY154=64,"2.40",IF(AY154=63,"2.30",IF(AY154=62,"2.20",IF(AY154=61,"2.10",IF(AY154=60,"2.00",IF(AY154=59,"1.90",IF(AY154=58,"1.80",IF(AY154=57,"1.70",IF(AY154=56,"1.60",IF(AY154=55,"1.50",IF(AY154=54,"1.40",IF(AY154=53,"1.30",IF(AY154=52,"1.20",IF(AY154=51,"1.10",IF(AY154=50,"1.00","0.00")))))))))))))))))))))))))))))))</f>
        <v>4.00</v>
      </c>
      <c r="AZ158" s="30" t="str">
        <f t="shared" si="161"/>
        <v>3.80</v>
      </c>
      <c r="BA158" s="30" t="str">
        <f t="shared" si="161"/>
        <v>3.50</v>
      </c>
      <c r="BB158" s="30" t="str">
        <f t="shared" si="161"/>
        <v>4.00</v>
      </c>
      <c r="BC158" s="31"/>
      <c r="BD158" s="132"/>
      <c r="BE158" s="134"/>
      <c r="BF158" s="153"/>
      <c r="BG158" s="86"/>
      <c r="BH158" s="126"/>
      <c r="BI158" s="86"/>
      <c r="BJ158" s="129"/>
      <c r="BK158" s="14"/>
      <c r="BL158" s="120"/>
      <c r="BM158" s="98"/>
      <c r="BN158" s="98"/>
      <c r="BO158" s="98"/>
      <c r="BP158" s="98"/>
      <c r="BQ158" s="98"/>
      <c r="BR158" s="98"/>
      <c r="BS158" s="139"/>
      <c r="BT158" s="13"/>
      <c r="BU158" s="139"/>
      <c r="BV158" s="13"/>
      <c r="BW158" s="126"/>
      <c r="BX158" s="13"/>
      <c r="BY158" s="142"/>
      <c r="BZ158" s="2"/>
      <c r="CA158" s="145"/>
    </row>
    <row r="159" spans="1:79" ht="15" customHeight="1" x14ac:dyDescent="0.25">
      <c r="A159" s="154">
        <v>22</v>
      </c>
      <c r="C159" s="15" t="s">
        <v>47</v>
      </c>
      <c r="D159" s="16"/>
      <c r="E159" s="17" t="s">
        <v>4</v>
      </c>
      <c r="F159" s="16"/>
      <c r="G159" s="3">
        <v>3</v>
      </c>
      <c r="H159" s="4">
        <v>2</v>
      </c>
      <c r="I159" s="4">
        <v>3</v>
      </c>
      <c r="J159" s="4">
        <v>3</v>
      </c>
      <c r="K159" s="4">
        <v>3</v>
      </c>
      <c r="L159" s="4">
        <v>3</v>
      </c>
      <c r="M159" s="73">
        <f>SUM(G159:L159)</f>
        <v>17</v>
      </c>
      <c r="N159" s="146">
        <f>M160/600*100</f>
        <v>33.833333333333329</v>
      </c>
      <c r="O159" s="134">
        <f>(G165*G159)+(H165*H159)+(I165*I159)+(J165*J159)+(L165*L159)+(K165*K159)</f>
        <v>20</v>
      </c>
      <c r="P159" s="118">
        <f>O159/M159</f>
        <v>1.1764705882352942</v>
      </c>
      <c r="Q159" s="18"/>
      <c r="R159" s="149" t="str">
        <f>IF(P159&lt;1, " Drop Out Due to Low GPA ", "")</f>
        <v/>
      </c>
      <c r="S159" s="19"/>
      <c r="T159" s="3">
        <v>3</v>
      </c>
      <c r="U159" s="4">
        <v>2</v>
      </c>
      <c r="V159" s="4">
        <v>3</v>
      </c>
      <c r="W159" s="4">
        <v>3</v>
      </c>
      <c r="X159" s="4">
        <v>3</v>
      </c>
      <c r="Y159" s="4">
        <v>3</v>
      </c>
      <c r="Z159" s="73">
        <f>SUM(T159:Y159)</f>
        <v>17</v>
      </c>
      <c r="AA159" s="140">
        <f>Z160/550*100</f>
        <v>0</v>
      </c>
      <c r="AB159" s="133">
        <f>(T165*T159)+(U165*U159)+(V165*V159)+(W165*W159)+(X165*X159)+(Y159*Y165)</f>
        <v>0</v>
      </c>
      <c r="AC159" s="118">
        <f>AB159/Z159</f>
        <v>0</v>
      </c>
      <c r="AD159" s="84"/>
      <c r="AE159" s="124">
        <f>(O159+AB159)/(M159+Z159)</f>
        <v>0.58823529411764708</v>
      </c>
      <c r="AF159" s="81"/>
      <c r="AG159" s="127" t="str">
        <f>IF(AE159&lt;1.5, " Drop Out Due to Low CGPA ", "")</f>
        <v xml:space="preserve"> Drop Out Due to Low CGPA </v>
      </c>
      <c r="AH159" s="19"/>
      <c r="AI159" s="109" t="s">
        <v>137</v>
      </c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1"/>
      <c r="AW159" s="19"/>
      <c r="AX159" s="109" t="s">
        <v>137</v>
      </c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1"/>
      <c r="BL159" s="118" t="e">
        <f>#REF!/#REF!</f>
        <v>#REF!</v>
      </c>
      <c r="BM159" s="96"/>
      <c r="BN159" s="96"/>
      <c r="BO159" s="96"/>
      <c r="BP159" s="96"/>
      <c r="BQ159" s="96"/>
      <c r="BR159" s="96"/>
      <c r="BS159" s="137">
        <f>BC160+AO160+Z160+M160</f>
        <v>203</v>
      </c>
      <c r="BT159" s="20"/>
      <c r="BU159" s="137">
        <f>BS159/2100*100</f>
        <v>9.6666666666666661</v>
      </c>
      <c r="BV159" s="20"/>
      <c r="BW159" s="124">
        <f>(BE159+AQ159+AB159+O159)/(M159+Z159+AO159+BC159)</f>
        <v>0.58823529411764708</v>
      </c>
      <c r="BX159" s="21"/>
      <c r="BY159" s="140" t="str">
        <f>IF(BU159&gt;=85,"A",IF(BU159&gt;=80,"A-",IF(BU159&gt;=75,"B+",IF(BU159&gt;=70,"B",IF(BU159&gt;=65,"B-",IF(BU159&gt;=61,"C+",IF(BU159&gt;=58,"C",IF(BU159&gt;=55,"C-",IF(BU159&gt;=50,"D","F")))))))))</f>
        <v>F</v>
      </c>
      <c r="BZ159" s="2"/>
      <c r="CA159" s="143"/>
    </row>
    <row r="160" spans="1:79" x14ac:dyDescent="0.25">
      <c r="A160" s="119"/>
      <c r="C160" s="22"/>
      <c r="D160" s="16"/>
      <c r="E160" s="23" t="s">
        <v>8</v>
      </c>
      <c r="F160" s="16"/>
      <c r="G160" s="6">
        <v>60</v>
      </c>
      <c r="H160" s="5">
        <v>31</v>
      </c>
      <c r="I160" s="5">
        <v>62</v>
      </c>
      <c r="J160" s="5">
        <v>30</v>
      </c>
      <c r="K160" s="5">
        <v>50</v>
      </c>
      <c r="L160" s="5">
        <v>23</v>
      </c>
      <c r="M160" s="74">
        <f>L163+K160+J163+I160+H160+G160</f>
        <v>203</v>
      </c>
      <c r="N160" s="147"/>
      <c r="O160" s="134"/>
      <c r="P160" s="119"/>
      <c r="Q160" s="80"/>
      <c r="R160" s="150"/>
      <c r="S160" s="19"/>
      <c r="T160" s="106">
        <v>0</v>
      </c>
      <c r="U160" s="107">
        <v>0</v>
      </c>
      <c r="V160" s="107">
        <v>0</v>
      </c>
      <c r="W160" s="107">
        <v>0</v>
      </c>
      <c r="X160" s="107">
        <v>0</v>
      </c>
      <c r="Y160" s="107">
        <v>0</v>
      </c>
      <c r="Z160" s="74">
        <f>T160+U160+V160+W160+X160+Y160</f>
        <v>0</v>
      </c>
      <c r="AA160" s="141"/>
      <c r="AB160" s="119"/>
      <c r="AC160" s="119"/>
      <c r="AD160" s="82"/>
      <c r="AE160" s="125"/>
      <c r="AF160" s="82"/>
      <c r="AG160" s="128"/>
      <c r="AH160" s="19"/>
      <c r="AI160" s="112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4"/>
      <c r="AW160" s="19"/>
      <c r="AX160" s="112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14"/>
      <c r="BL160" s="119"/>
      <c r="BM160" s="97"/>
      <c r="BN160" s="97"/>
      <c r="BO160" s="97"/>
      <c r="BP160" s="97"/>
      <c r="BQ160" s="97"/>
      <c r="BR160" s="97"/>
      <c r="BS160" s="138"/>
      <c r="BT160" s="13"/>
      <c r="BU160" s="138"/>
      <c r="BV160" s="13"/>
      <c r="BW160" s="125"/>
      <c r="BX160" s="13"/>
      <c r="BY160" s="141"/>
      <c r="BZ160" s="2"/>
      <c r="CA160" s="144"/>
    </row>
    <row r="161" spans="1:79" x14ac:dyDescent="0.25">
      <c r="A161" s="119"/>
      <c r="C161" s="22"/>
      <c r="D161" s="16"/>
      <c r="E161" s="23"/>
      <c r="F161" s="16"/>
      <c r="G161" s="6">
        <f>G160</f>
        <v>60</v>
      </c>
      <c r="H161" s="5">
        <f>H160*2</f>
        <v>62</v>
      </c>
      <c r="I161" s="5">
        <f t="shared" ref="I161" si="162">I160</f>
        <v>62</v>
      </c>
      <c r="J161" s="5">
        <f>J160</f>
        <v>30</v>
      </c>
      <c r="K161" s="5">
        <f>K160</f>
        <v>50</v>
      </c>
      <c r="L161" s="5">
        <f>L160</f>
        <v>23</v>
      </c>
      <c r="M161" s="74"/>
      <c r="N161" s="147"/>
      <c r="O161" s="134"/>
      <c r="P161" s="119"/>
      <c r="Q161" s="80"/>
      <c r="R161" s="150"/>
      <c r="S161" s="19"/>
      <c r="T161" s="6"/>
      <c r="U161" s="5"/>
      <c r="V161" s="5"/>
      <c r="W161" s="5">
        <f>W160</f>
        <v>0</v>
      </c>
      <c r="X161" s="5"/>
      <c r="Y161" s="5"/>
      <c r="Z161" s="74"/>
      <c r="AA161" s="141"/>
      <c r="AB161" s="119"/>
      <c r="AC161" s="119"/>
      <c r="AD161" s="82"/>
      <c r="AE161" s="125"/>
      <c r="AF161" s="82"/>
      <c r="AG161" s="128"/>
      <c r="AH161" s="19"/>
      <c r="AI161" s="112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4"/>
      <c r="AW161" s="19"/>
      <c r="AX161" s="112"/>
      <c r="AY161" s="113"/>
      <c r="AZ161" s="113"/>
      <c r="BA161" s="113"/>
      <c r="BB161" s="113"/>
      <c r="BC161" s="113"/>
      <c r="BD161" s="113"/>
      <c r="BE161" s="113"/>
      <c r="BF161" s="113"/>
      <c r="BG161" s="113"/>
      <c r="BH161" s="113"/>
      <c r="BI161" s="113"/>
      <c r="BJ161" s="113"/>
      <c r="BK161" s="114"/>
      <c r="BL161" s="119"/>
      <c r="BM161" s="97"/>
      <c r="BN161" s="97"/>
      <c r="BO161" s="97"/>
      <c r="BP161" s="97"/>
      <c r="BQ161" s="97"/>
      <c r="BR161" s="97"/>
      <c r="BS161" s="138"/>
      <c r="BT161" s="13"/>
      <c r="BU161" s="138"/>
      <c r="BV161" s="13"/>
      <c r="BW161" s="125"/>
      <c r="BX161" s="13"/>
      <c r="BY161" s="141"/>
      <c r="BZ161" s="2"/>
      <c r="CA161" s="144"/>
    </row>
    <row r="162" spans="1:79" x14ac:dyDescent="0.25">
      <c r="A162" s="119"/>
      <c r="C162" s="22"/>
      <c r="D162" s="16"/>
      <c r="E162" s="23"/>
      <c r="F162" s="16"/>
      <c r="G162" s="6"/>
      <c r="H162" s="5" t="s">
        <v>20</v>
      </c>
      <c r="I162" s="5"/>
      <c r="J162" s="5"/>
      <c r="K162" s="5"/>
      <c r="L162" s="5"/>
      <c r="M162" s="74"/>
      <c r="N162" s="147"/>
      <c r="O162" s="134"/>
      <c r="P162" s="119"/>
      <c r="Q162" s="80"/>
      <c r="R162" s="150"/>
      <c r="S162" s="19"/>
      <c r="T162" s="6"/>
      <c r="U162" s="5" t="s">
        <v>20</v>
      </c>
      <c r="V162" s="5"/>
      <c r="W162" s="5"/>
      <c r="X162" s="5"/>
      <c r="Y162" s="5"/>
      <c r="Z162" s="74"/>
      <c r="AA162" s="141"/>
      <c r="AB162" s="119"/>
      <c r="AC162" s="119"/>
      <c r="AD162" s="82"/>
      <c r="AE162" s="125"/>
      <c r="AF162" s="82"/>
      <c r="AG162" s="128"/>
      <c r="AH162" s="19"/>
      <c r="AI162" s="112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4"/>
      <c r="AW162" s="19"/>
      <c r="AX162" s="112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14"/>
      <c r="BL162" s="119"/>
      <c r="BM162" s="97"/>
      <c r="BN162" s="97"/>
      <c r="BO162" s="97"/>
      <c r="BP162" s="97"/>
      <c r="BQ162" s="97"/>
      <c r="BR162" s="97"/>
      <c r="BS162" s="138"/>
      <c r="BT162" s="13"/>
      <c r="BU162" s="138"/>
      <c r="BV162" s="13"/>
      <c r="BW162" s="125"/>
      <c r="BX162" s="13"/>
      <c r="BY162" s="141"/>
      <c r="BZ162" s="2"/>
      <c r="CA162" s="144"/>
    </row>
    <row r="163" spans="1:79" x14ac:dyDescent="0.25">
      <c r="A163" s="119"/>
      <c r="C163" s="24"/>
      <c r="D163" s="16"/>
      <c r="E163" s="23" t="s">
        <v>5</v>
      </c>
      <c r="F163" s="16"/>
      <c r="G163" s="6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74">
        <v>0</v>
      </c>
      <c r="N163" s="147"/>
      <c r="O163" s="134"/>
      <c r="P163" s="119"/>
      <c r="Q163" s="80"/>
      <c r="R163" s="150"/>
      <c r="S163" s="19"/>
      <c r="T163" s="6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77"/>
      <c r="AA163" s="141"/>
      <c r="AB163" s="119"/>
      <c r="AC163" s="119"/>
      <c r="AD163" s="82"/>
      <c r="AE163" s="125"/>
      <c r="AF163" s="82"/>
      <c r="AG163" s="128"/>
      <c r="AH163" s="19"/>
      <c r="AI163" s="112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4"/>
      <c r="AW163" s="19"/>
      <c r="AX163" s="112"/>
      <c r="AY163" s="113"/>
      <c r="AZ163" s="113"/>
      <c r="BA163" s="113"/>
      <c r="BB163" s="113"/>
      <c r="BC163" s="113"/>
      <c r="BD163" s="113"/>
      <c r="BE163" s="113"/>
      <c r="BF163" s="113"/>
      <c r="BG163" s="113"/>
      <c r="BH163" s="113"/>
      <c r="BI163" s="113"/>
      <c r="BJ163" s="113"/>
      <c r="BK163" s="114"/>
      <c r="BL163" s="119"/>
      <c r="BM163" s="97"/>
      <c r="BN163" s="97"/>
      <c r="BO163" s="97"/>
      <c r="BP163" s="97"/>
      <c r="BQ163" s="97"/>
      <c r="BR163" s="97"/>
      <c r="BS163" s="138"/>
      <c r="BT163" s="13"/>
      <c r="BU163" s="138"/>
      <c r="BV163" s="13"/>
      <c r="BW163" s="125"/>
      <c r="BX163" s="13"/>
      <c r="BY163" s="141"/>
      <c r="BZ163" s="2"/>
      <c r="CA163" s="144"/>
    </row>
    <row r="164" spans="1:79" x14ac:dyDescent="0.25">
      <c r="A164" s="119"/>
      <c r="C164" s="24" t="s">
        <v>79</v>
      </c>
      <c r="D164" s="16"/>
      <c r="E164" s="23" t="s">
        <v>6</v>
      </c>
      <c r="F164" s="16"/>
      <c r="G164" s="6" t="str">
        <f>IF(G161&gt;=90,"A+",IF(G161&gt;=85,"A",IF(G161&gt;=80,"A-",IF(G161&gt;=75,"B+",IF(G161&gt;=73,"B",IF(G161&gt;=70,"B-",IF(G161&gt;=66,"C+",IF(G161&gt;=63,"C",IF(G161&gt;=60,"C-",IF(G161&gt;=50,"D","F"))))))))))</f>
        <v>C-</v>
      </c>
      <c r="H164" s="5" t="str">
        <f>IF(H161&gt;=90,"A+",IF(H161&gt;=85,"A",IF(H161&gt;=80,"A-",IF(H161&gt;=75,"B+",IF(H161&gt;=73,"B",IF(H161&gt;=70,"B-",IF(H161&gt;=66,"C+",IF(H161&gt;=63,"C",IF(H161&gt;=60,"C-",IF(H161&gt;=50,"D","F"))))))))))</f>
        <v>C-</v>
      </c>
      <c r="I164" s="5" t="str">
        <f t="shared" ref="I164:L164" si="163">IF(I161&gt;=90,"A+",IF(I161&gt;=85,"A",IF(I161&gt;=80,"A-",IF(I161&gt;=75,"B+",IF(I161&gt;=73,"B",IF(I161&gt;=70,"B-",IF(I161&gt;=66,"C+",IF(I161&gt;=63,"C",IF(I161&gt;=60,"C-",IF(I161&gt;=50,"D","F"))))))))))</f>
        <v>C-</v>
      </c>
      <c r="J164" s="5" t="str">
        <f t="shared" si="163"/>
        <v>F</v>
      </c>
      <c r="K164" s="5" t="str">
        <f t="shared" si="163"/>
        <v>D</v>
      </c>
      <c r="L164" s="5" t="str">
        <f t="shared" si="163"/>
        <v>F</v>
      </c>
      <c r="M164" s="74">
        <f>VLOOKUP($O$5,vtABLE,2,FALSE)</f>
        <v>0</v>
      </c>
      <c r="N164" s="147"/>
      <c r="O164" s="134"/>
      <c r="P164" s="119"/>
      <c r="Q164" s="80"/>
      <c r="R164" s="150"/>
      <c r="S164" s="19"/>
      <c r="T164" s="6" t="str">
        <f>IF(T161&gt;=90,"A+",IF(T161&gt;=85,"A",IF(T161&gt;=80,"A-",IF(T161&gt;=75,"B+",IF(T161&gt;=73,"B",IF(T161&gt;=70,"B-",IF(T161&gt;=66,"C+",IF(T161&gt;=63,"C",IF(T161&gt;=60,"C-",IF(T161&gt;=50,"D","F"))))))))))</f>
        <v>F</v>
      </c>
      <c r="U164" s="5" t="str">
        <f>IF(U161&gt;=90,"A+",IF(U161&gt;=85,"A",IF(U161&gt;=80,"A-",IF(U161&gt;=75,"B+",IF(U161&gt;=73,"B",IF(U161&gt;=70,"B-",IF(U161&gt;=66,"C+",IF(U161&gt;=63,"C",IF(U161&gt;=60,"C-",IF(U161&gt;=50,"D","F"))))))))))</f>
        <v>F</v>
      </c>
      <c r="V164" s="5" t="str">
        <f t="shared" ref="V164:Y164" si="164">IF(V161&gt;=90,"A+",IF(V161&gt;=85,"A",IF(V161&gt;=80,"A-",IF(V161&gt;=75,"B+",IF(V161&gt;=73,"B",IF(V161&gt;=70,"B-",IF(V161&gt;=66,"C+",IF(V161&gt;=63,"C",IF(V161&gt;=60,"C-",IF(V161&gt;=50,"D","F"))))))))))</f>
        <v>F</v>
      </c>
      <c r="W164" s="5" t="str">
        <f t="shared" si="164"/>
        <v>F</v>
      </c>
      <c r="X164" s="5" t="str">
        <f t="shared" si="164"/>
        <v>F</v>
      </c>
      <c r="Y164" s="5" t="str">
        <f t="shared" si="164"/>
        <v>F</v>
      </c>
      <c r="Z164" s="77"/>
      <c r="AA164" s="141"/>
      <c r="AB164" s="119"/>
      <c r="AC164" s="119"/>
      <c r="AD164" s="82"/>
      <c r="AE164" s="125"/>
      <c r="AF164" s="82"/>
      <c r="AG164" s="128"/>
      <c r="AH164" s="19"/>
      <c r="AI164" s="112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4"/>
      <c r="AW164" s="19"/>
      <c r="AX164" s="112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14"/>
      <c r="BL164" s="119"/>
      <c r="BM164" s="97"/>
      <c r="BN164" s="97"/>
      <c r="BO164" s="97"/>
      <c r="BP164" s="97"/>
      <c r="BQ164" s="97"/>
      <c r="BR164" s="97"/>
      <c r="BS164" s="138"/>
      <c r="BT164" s="13"/>
      <c r="BU164" s="138"/>
      <c r="BV164" s="13"/>
      <c r="BW164" s="125"/>
      <c r="BX164" s="13"/>
      <c r="BY164" s="141"/>
      <c r="BZ164" s="2"/>
      <c r="CA164" s="144"/>
    </row>
    <row r="165" spans="1:79" ht="15.75" thickBot="1" x14ac:dyDescent="0.3">
      <c r="A165" s="120"/>
      <c r="C165" s="25" t="s">
        <v>114</v>
      </c>
      <c r="D165" s="16"/>
      <c r="E165" s="83" t="s">
        <v>7</v>
      </c>
      <c r="F165" s="16"/>
      <c r="G165" s="29" t="str">
        <f>IF(G161&gt;=80,"4.00", IF(G161=79,"3.90",IF(G161=78,"3.80",IF(G161=77,"3.70",IF(G161=76,"3.60",IF(G161=75,"3.50",IF(G161=74,"3.40",IF(G161&gt;=73,"3.30",IF(G161&gt;=72,"3.20",IF(G161=71,"3.10",IF(G161&gt;=70,"3.00",IF(G161&gt;=69,"2.90",IF(G161=68,"2.80",IF(G161=67,"2.70",IF(G161=66,"2.60",IF(G161=65,"2.50",IF(G161=64,"2.40",IF(G161=63,"2.30",IF(G161=62,"2.20",IF(G161=61,"2.10",IF(G161=60,"2.00",IF(G161=59,"1.90",IF(G161=58,"1.80",IF(G161=57,"1.70",IF(G161=56,"1.60",IF(G161=55,"1.50",IF(G161=54,"1.40",IF(G161=53,"1.30",IF(G161=52,"1.20",IF(G161=51,"1.10",IF(G161=50,"1.00","0.00")))))))))))))))))))))))))))))))</f>
        <v>2.00</v>
      </c>
      <c r="H165" s="30" t="str">
        <f t="shared" ref="H165:L165" si="165">IF(H161&gt;=80,"4.00", IF(H161=79,"3.90",IF(H161=78,"3.80",IF(H161=77,"3.70",IF(H161=76,"3.60",IF(H161=75,"3.50",IF(H161=74,"3.40",IF(H161&gt;=73,"3.30",IF(H161&gt;=72,"3.20",IF(H161=71,"3.10",IF(H161&gt;=70,"3.00",IF(H161&gt;=69,"2.90",IF(H161=68,"2.80",IF(H161=67,"2.70",IF(H161=66,"2.60",IF(H161=65,"2.50",IF(H161=64,"2.40",IF(H161=63,"2.30",IF(H161=62,"2.20",IF(H161=61,"2.10",IF(H161=60,"2.00",IF(H161=59,"1.90",IF(H161=58,"1.80",IF(H161=57,"1.70",IF(H161=56,"1.60",IF(H161=55,"1.50",IF(H161=54,"1.40",IF(H161=53,"1.30",IF(H161=52,"1.20",IF(H161=51,"1.10",IF(H161=50,"1.00","0.00")))))))))))))))))))))))))))))))</f>
        <v>2.20</v>
      </c>
      <c r="I165" s="30" t="str">
        <f t="shared" si="165"/>
        <v>2.20</v>
      </c>
      <c r="J165" s="30" t="str">
        <f t="shared" si="165"/>
        <v>0.00</v>
      </c>
      <c r="K165" s="30" t="str">
        <f t="shared" si="165"/>
        <v>1.00</v>
      </c>
      <c r="L165" s="30" t="str">
        <f t="shared" si="165"/>
        <v>0.00</v>
      </c>
      <c r="M165" s="75"/>
      <c r="N165" s="148"/>
      <c r="O165" s="134"/>
      <c r="P165" s="120"/>
      <c r="Q165" s="80"/>
      <c r="R165" s="151"/>
      <c r="S165" s="19"/>
      <c r="T165" s="29" t="str">
        <f>IF(T161&gt;=80,"4.00", IF(T161=79,"3.90",IF(T161=78,"3.80",IF(T161=77,"3.70",IF(T161=76,"3.60",IF(T161=75,"3.50",IF(T161=74,"3.40",IF(T161&gt;=73,"3.30",IF(T161&gt;=72,"3.20",IF(T161=71,"3.10",IF(T161&gt;=70,"3.00",IF(T161&gt;=69,"2.90",IF(T161=68,"2.80",IF(T161=67,"2.70",IF(T161=66,"2.60",IF(T161=65,"2.50",IF(T161=64,"2.40",IF(T161=63,"2.30",IF(T161=62,"2.20",IF(T161=61,"2.10",IF(T161=60,"2.00",IF(T161=59,"1.90",IF(T161=58,"1.80",IF(T161=57,"1.70",IF(T161=56,"1.60",IF(T161=55,"1.50",IF(T161=54,"1.40",IF(T161=53,"1.30",IF(T161=52,"1.20",IF(T161=51,"1.10",IF(T161=50,"1.00","0.00")))))))))))))))))))))))))))))))</f>
        <v>0.00</v>
      </c>
      <c r="U165" s="30" t="str">
        <f t="shared" ref="U165:Y165" si="166">IF(U161&gt;=80,"4.00", IF(U161=79,"3.90",IF(U161=78,"3.80",IF(U161=77,"3.70",IF(U161=76,"3.60",IF(U161=75,"3.50",IF(U161=74,"3.40",IF(U161&gt;=73,"3.30",IF(U161&gt;=72,"3.20",IF(U161=71,"3.10",IF(U161&gt;=70,"3.00",IF(U161&gt;=69,"2.90",IF(U161=68,"2.80",IF(U161=67,"2.70",IF(U161=66,"2.60",IF(U161=65,"2.50",IF(U161=64,"2.40",IF(U161=63,"2.30",IF(U161=62,"2.20",IF(U161=61,"2.10",IF(U161=60,"2.00",IF(U161=59,"1.90",IF(U161=58,"1.80",IF(U161=57,"1.70",IF(U161=56,"1.60",IF(U161=55,"1.50",IF(U161=54,"1.40",IF(U161=53,"1.30",IF(U161=52,"1.20",IF(U161=51,"1.10",IF(U161=50,"1.00","0.00")))))))))))))))))))))))))))))))</f>
        <v>0.00</v>
      </c>
      <c r="V165" s="30" t="str">
        <f t="shared" si="166"/>
        <v>0.00</v>
      </c>
      <c r="W165" s="30" t="str">
        <f t="shared" si="166"/>
        <v>0.00</v>
      </c>
      <c r="X165" s="30" t="str">
        <f t="shared" si="166"/>
        <v>0.00</v>
      </c>
      <c r="Y165" s="30" t="str">
        <f t="shared" si="166"/>
        <v>0.00</v>
      </c>
      <c r="Z165" s="75"/>
      <c r="AA165" s="142"/>
      <c r="AB165" s="120"/>
      <c r="AC165" s="120"/>
      <c r="AD165" s="83"/>
      <c r="AE165" s="126"/>
      <c r="AF165" s="83"/>
      <c r="AG165" s="129"/>
      <c r="AH165" s="19"/>
      <c r="AI165" s="115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7"/>
      <c r="AW165" s="19"/>
      <c r="AX165" s="115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7"/>
      <c r="BL165" s="120"/>
      <c r="BM165" s="98"/>
      <c r="BN165" s="98"/>
      <c r="BO165" s="98"/>
      <c r="BP165" s="98"/>
      <c r="BQ165" s="98"/>
      <c r="BR165" s="98"/>
      <c r="BS165" s="139"/>
      <c r="BT165" s="13"/>
      <c r="BU165" s="139"/>
      <c r="BV165" s="13"/>
      <c r="BW165" s="126"/>
      <c r="BX165" s="13"/>
      <c r="BY165" s="142"/>
      <c r="BZ165" s="2"/>
      <c r="CA165" s="145"/>
    </row>
    <row r="166" spans="1:79" ht="15" customHeight="1" x14ac:dyDescent="0.25">
      <c r="A166" s="154">
        <v>23</v>
      </c>
      <c r="C166" s="15" t="s">
        <v>48</v>
      </c>
      <c r="D166" s="16"/>
      <c r="E166" s="17" t="s">
        <v>4</v>
      </c>
      <c r="F166" s="16"/>
      <c r="G166" s="3">
        <v>3</v>
      </c>
      <c r="H166" s="4">
        <v>2</v>
      </c>
      <c r="I166" s="4">
        <v>3</v>
      </c>
      <c r="J166" s="4">
        <v>3</v>
      </c>
      <c r="K166" s="4">
        <v>3</v>
      </c>
      <c r="L166" s="4">
        <v>3</v>
      </c>
      <c r="M166" s="73">
        <f>SUM(G166:L166)</f>
        <v>17</v>
      </c>
      <c r="N166" s="146">
        <f>M167/600*100</f>
        <v>18.333333333333332</v>
      </c>
      <c r="O166" s="134">
        <f>(G172*G166)+(H172*H166)+(I172*I166)+(J172*J166)+(L172*L166)+(K172*K166)</f>
        <v>9</v>
      </c>
      <c r="P166" s="118">
        <f>O166/M166</f>
        <v>0.52941176470588236</v>
      </c>
      <c r="Q166" s="18"/>
      <c r="R166" s="149" t="str">
        <f>IF(P166&lt;1, " Drop Out Due to Low GPA ", "")</f>
        <v xml:space="preserve"> Drop Out Due to Low GPA </v>
      </c>
      <c r="S166" s="19"/>
      <c r="T166" s="109" t="s">
        <v>137</v>
      </c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1"/>
      <c r="AH166" s="19"/>
      <c r="AI166" s="109" t="s">
        <v>137</v>
      </c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1"/>
      <c r="AW166" s="19"/>
      <c r="AX166" s="109" t="s">
        <v>137</v>
      </c>
      <c r="AY166" s="110"/>
      <c r="AZ166" s="110"/>
      <c r="BA166" s="110"/>
      <c r="BB166" s="110"/>
      <c r="BC166" s="110"/>
      <c r="BD166" s="110"/>
      <c r="BE166" s="110"/>
      <c r="BF166" s="110"/>
      <c r="BG166" s="110"/>
      <c r="BH166" s="110"/>
      <c r="BI166" s="110"/>
      <c r="BJ166" s="110"/>
      <c r="BK166" s="111"/>
      <c r="BL166" s="118" t="e">
        <f>#REF!/#REF!</f>
        <v>#REF!</v>
      </c>
      <c r="BM166" s="96"/>
      <c r="BN166" s="96"/>
      <c r="BO166" s="96"/>
      <c r="BP166" s="96"/>
      <c r="BQ166" s="96"/>
      <c r="BR166" s="96"/>
      <c r="BS166" s="137">
        <f>BC167+AO167+Z167+M167</f>
        <v>110</v>
      </c>
      <c r="BT166" s="20"/>
      <c r="BU166" s="137">
        <f>BS166/2100*100</f>
        <v>5.2380952380952381</v>
      </c>
      <c r="BV166" s="20"/>
      <c r="BW166" s="124">
        <f>(BE166+AQ166+AB166+O166)/(M166+Z166+AO166+BC166)</f>
        <v>0.52941176470588236</v>
      </c>
      <c r="BX166" s="21"/>
      <c r="BY166" s="140" t="str">
        <f>IF(BU166&gt;=85,"A",IF(BU166&gt;=80,"A-",IF(BU166&gt;=75,"B+",IF(BU166&gt;=70,"B",IF(BU166&gt;=65,"B-",IF(BU166&gt;=61,"C+",IF(BU166&gt;=58,"C",IF(BU166&gt;=55,"C-",IF(BU166&gt;=50,"D","F")))))))))</f>
        <v>F</v>
      </c>
      <c r="BZ166" s="2"/>
      <c r="CA166" s="143"/>
    </row>
    <row r="167" spans="1:79" x14ac:dyDescent="0.25">
      <c r="A167" s="119"/>
      <c r="C167" s="22"/>
      <c r="D167" s="16"/>
      <c r="E167" s="23" t="s">
        <v>8</v>
      </c>
      <c r="F167" s="16"/>
      <c r="G167" s="6">
        <v>60</v>
      </c>
      <c r="H167" s="5">
        <v>12</v>
      </c>
      <c r="I167" s="5">
        <v>11</v>
      </c>
      <c r="J167" s="5">
        <v>27</v>
      </c>
      <c r="K167" s="5">
        <v>45</v>
      </c>
      <c r="L167" s="5">
        <v>50</v>
      </c>
      <c r="M167" s="74">
        <f>L167+K170+J170+I170+H170+G167</f>
        <v>110</v>
      </c>
      <c r="N167" s="147"/>
      <c r="O167" s="134"/>
      <c r="P167" s="119"/>
      <c r="Q167" s="80"/>
      <c r="R167" s="150"/>
      <c r="S167" s="19"/>
      <c r="T167" s="112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4"/>
      <c r="AH167" s="19"/>
      <c r="AI167" s="112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4"/>
      <c r="AW167" s="19"/>
      <c r="AX167" s="112"/>
      <c r="AY167" s="113"/>
      <c r="AZ167" s="113"/>
      <c r="BA167" s="113"/>
      <c r="BB167" s="113"/>
      <c r="BC167" s="113"/>
      <c r="BD167" s="113"/>
      <c r="BE167" s="113"/>
      <c r="BF167" s="113"/>
      <c r="BG167" s="113"/>
      <c r="BH167" s="113"/>
      <c r="BI167" s="113"/>
      <c r="BJ167" s="113"/>
      <c r="BK167" s="114"/>
      <c r="BL167" s="119"/>
      <c r="BM167" s="97"/>
      <c r="BN167" s="97"/>
      <c r="BO167" s="97"/>
      <c r="BP167" s="97"/>
      <c r="BQ167" s="97"/>
      <c r="BR167" s="97"/>
      <c r="BS167" s="138"/>
      <c r="BT167" s="13"/>
      <c r="BU167" s="138"/>
      <c r="BV167" s="13"/>
      <c r="BW167" s="125"/>
      <c r="BX167" s="13"/>
      <c r="BY167" s="141"/>
      <c r="BZ167" s="2"/>
      <c r="CA167" s="144"/>
    </row>
    <row r="168" spans="1:79" x14ac:dyDescent="0.25">
      <c r="A168" s="119"/>
      <c r="C168" s="22"/>
      <c r="D168" s="16"/>
      <c r="E168" s="23"/>
      <c r="F168" s="16"/>
      <c r="G168" s="6">
        <f>G167</f>
        <v>60</v>
      </c>
      <c r="H168" s="5">
        <f>H167*2</f>
        <v>24</v>
      </c>
      <c r="I168" s="5">
        <f t="shared" ref="I168" si="167">I167</f>
        <v>11</v>
      </c>
      <c r="J168" s="5">
        <f>J167</f>
        <v>27</v>
      </c>
      <c r="K168" s="5">
        <f>K167</f>
        <v>45</v>
      </c>
      <c r="L168" s="5">
        <f>L167</f>
        <v>50</v>
      </c>
      <c r="M168" s="74"/>
      <c r="N168" s="147"/>
      <c r="O168" s="134"/>
      <c r="P168" s="119"/>
      <c r="Q168" s="80"/>
      <c r="R168" s="150"/>
      <c r="S168" s="19"/>
      <c r="T168" s="112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4"/>
      <c r="AH168" s="19"/>
      <c r="AI168" s="112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4"/>
      <c r="AW168" s="19"/>
      <c r="AX168" s="112"/>
      <c r="AY168" s="113"/>
      <c r="AZ168" s="113"/>
      <c r="BA168" s="113"/>
      <c r="BB168" s="113"/>
      <c r="BC168" s="113"/>
      <c r="BD168" s="113"/>
      <c r="BE168" s="113"/>
      <c r="BF168" s="113"/>
      <c r="BG168" s="113"/>
      <c r="BH168" s="113"/>
      <c r="BI168" s="113"/>
      <c r="BJ168" s="113"/>
      <c r="BK168" s="114"/>
      <c r="BL168" s="119"/>
      <c r="BM168" s="97"/>
      <c r="BN168" s="97"/>
      <c r="BO168" s="97"/>
      <c r="BP168" s="97"/>
      <c r="BQ168" s="97"/>
      <c r="BR168" s="97"/>
      <c r="BS168" s="138"/>
      <c r="BT168" s="13"/>
      <c r="BU168" s="138"/>
      <c r="BV168" s="13"/>
      <c r="BW168" s="125"/>
      <c r="BX168" s="13"/>
      <c r="BY168" s="141"/>
      <c r="BZ168" s="2"/>
      <c r="CA168" s="144"/>
    </row>
    <row r="169" spans="1:79" x14ac:dyDescent="0.25">
      <c r="A169" s="119"/>
      <c r="C169" s="22"/>
      <c r="D169" s="16"/>
      <c r="E169" s="23"/>
      <c r="F169" s="16"/>
      <c r="G169" s="6"/>
      <c r="H169" s="5" t="s">
        <v>20</v>
      </c>
      <c r="I169" s="5"/>
      <c r="J169" s="5"/>
      <c r="K169" s="5"/>
      <c r="L169" s="5"/>
      <c r="M169" s="74"/>
      <c r="N169" s="147"/>
      <c r="O169" s="134"/>
      <c r="P169" s="119"/>
      <c r="Q169" s="80"/>
      <c r="R169" s="150"/>
      <c r="S169" s="19"/>
      <c r="T169" s="112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4"/>
      <c r="AH169" s="19"/>
      <c r="AI169" s="112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4"/>
      <c r="AW169" s="19"/>
      <c r="AX169" s="112"/>
      <c r="AY169" s="113"/>
      <c r="AZ169" s="113"/>
      <c r="BA169" s="113"/>
      <c r="BB169" s="113"/>
      <c r="BC169" s="113"/>
      <c r="BD169" s="113"/>
      <c r="BE169" s="113"/>
      <c r="BF169" s="113"/>
      <c r="BG169" s="113"/>
      <c r="BH169" s="113"/>
      <c r="BI169" s="113"/>
      <c r="BJ169" s="113"/>
      <c r="BK169" s="114"/>
      <c r="BL169" s="119"/>
      <c r="BM169" s="97"/>
      <c r="BN169" s="97"/>
      <c r="BO169" s="97"/>
      <c r="BP169" s="97"/>
      <c r="BQ169" s="97"/>
      <c r="BR169" s="97"/>
      <c r="BS169" s="138"/>
      <c r="BT169" s="13"/>
      <c r="BU169" s="138"/>
      <c r="BV169" s="13"/>
      <c r="BW169" s="125"/>
      <c r="BX169" s="13"/>
      <c r="BY169" s="141"/>
      <c r="BZ169" s="2"/>
      <c r="CA169" s="144"/>
    </row>
    <row r="170" spans="1:79" x14ac:dyDescent="0.25">
      <c r="A170" s="119"/>
      <c r="C170" s="24"/>
      <c r="D170" s="16"/>
      <c r="E170" s="23" t="s">
        <v>5</v>
      </c>
      <c r="F170" s="16"/>
      <c r="G170" s="6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74">
        <v>0</v>
      </c>
      <c r="N170" s="147"/>
      <c r="O170" s="134"/>
      <c r="P170" s="119"/>
      <c r="Q170" s="80"/>
      <c r="R170" s="150"/>
      <c r="S170" s="19"/>
      <c r="T170" s="112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4"/>
      <c r="AH170" s="19"/>
      <c r="AI170" s="112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4"/>
      <c r="AW170" s="19"/>
      <c r="AX170" s="112"/>
      <c r="AY170" s="113"/>
      <c r="AZ170" s="113"/>
      <c r="BA170" s="113"/>
      <c r="BB170" s="113"/>
      <c r="BC170" s="113"/>
      <c r="BD170" s="113"/>
      <c r="BE170" s="113"/>
      <c r="BF170" s="113"/>
      <c r="BG170" s="113"/>
      <c r="BH170" s="113"/>
      <c r="BI170" s="113"/>
      <c r="BJ170" s="113"/>
      <c r="BK170" s="114"/>
      <c r="BL170" s="119"/>
      <c r="BM170" s="97"/>
      <c r="BN170" s="97"/>
      <c r="BO170" s="97"/>
      <c r="BP170" s="97"/>
      <c r="BQ170" s="97"/>
      <c r="BR170" s="97"/>
      <c r="BS170" s="138"/>
      <c r="BT170" s="13"/>
      <c r="BU170" s="138"/>
      <c r="BV170" s="13"/>
      <c r="BW170" s="125"/>
      <c r="BX170" s="13"/>
      <c r="BY170" s="141"/>
      <c r="BZ170" s="2"/>
      <c r="CA170" s="144"/>
    </row>
    <row r="171" spans="1:79" x14ac:dyDescent="0.25">
      <c r="A171" s="119"/>
      <c r="C171" s="24" t="s">
        <v>80</v>
      </c>
      <c r="D171" s="16"/>
      <c r="E171" s="23" t="s">
        <v>6</v>
      </c>
      <c r="F171" s="16"/>
      <c r="G171" s="6" t="str">
        <f>IF(G168&gt;=90,"A+",IF(G168&gt;=85,"A",IF(G168&gt;=80,"A-",IF(G168&gt;=75,"B+",IF(G168&gt;=73,"B",IF(G168&gt;=70,"B-",IF(G168&gt;=66,"C+",IF(G168&gt;=63,"C",IF(G168&gt;=60,"C-",IF(G168&gt;=50,"D","F"))))))))))</f>
        <v>C-</v>
      </c>
      <c r="H171" s="5" t="str">
        <f>IF(H168&gt;=90,"A+",IF(H168&gt;=85,"A",IF(H168&gt;=80,"A-",IF(H168&gt;=75,"B+",IF(H168&gt;=73,"B",IF(H168&gt;=70,"B-",IF(H168&gt;=66,"C+",IF(H168&gt;=63,"C",IF(H168&gt;=60,"C-",IF(H168&gt;=50,"D","F"))))))))))</f>
        <v>F</v>
      </c>
      <c r="I171" s="5" t="str">
        <f t="shared" ref="I171:L171" si="168">IF(I168&gt;=90,"A+",IF(I168&gt;=85,"A",IF(I168&gt;=80,"A-",IF(I168&gt;=75,"B+",IF(I168&gt;=73,"B",IF(I168&gt;=70,"B-",IF(I168&gt;=66,"C+",IF(I168&gt;=63,"C",IF(I168&gt;=60,"C-",IF(I168&gt;=50,"D","F"))))))))))</f>
        <v>F</v>
      </c>
      <c r="J171" s="5" t="str">
        <f t="shared" si="168"/>
        <v>F</v>
      </c>
      <c r="K171" s="5" t="str">
        <f t="shared" si="168"/>
        <v>F</v>
      </c>
      <c r="L171" s="5" t="str">
        <f t="shared" si="168"/>
        <v>D</v>
      </c>
      <c r="M171" s="74">
        <f>VLOOKUP($O$5,vtABLE,2,FALSE)</f>
        <v>0</v>
      </c>
      <c r="N171" s="147"/>
      <c r="O171" s="134"/>
      <c r="P171" s="119"/>
      <c r="Q171" s="80"/>
      <c r="R171" s="150"/>
      <c r="S171" s="19"/>
      <c r="T171" s="112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4"/>
      <c r="AH171" s="19"/>
      <c r="AI171" s="112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4"/>
      <c r="AW171" s="19"/>
      <c r="AX171" s="112"/>
      <c r="AY171" s="113"/>
      <c r="AZ171" s="113"/>
      <c r="BA171" s="113"/>
      <c r="BB171" s="113"/>
      <c r="BC171" s="113"/>
      <c r="BD171" s="113"/>
      <c r="BE171" s="113"/>
      <c r="BF171" s="113"/>
      <c r="BG171" s="113"/>
      <c r="BH171" s="113"/>
      <c r="BI171" s="113"/>
      <c r="BJ171" s="113"/>
      <c r="BK171" s="114"/>
      <c r="BL171" s="119"/>
      <c r="BM171" s="97"/>
      <c r="BN171" s="97"/>
      <c r="BO171" s="97"/>
      <c r="BP171" s="97"/>
      <c r="BQ171" s="97"/>
      <c r="BR171" s="97"/>
      <c r="BS171" s="138"/>
      <c r="BT171" s="13"/>
      <c r="BU171" s="138"/>
      <c r="BV171" s="13"/>
      <c r="BW171" s="125"/>
      <c r="BX171" s="13"/>
      <c r="BY171" s="141"/>
      <c r="BZ171" s="2"/>
      <c r="CA171" s="144"/>
    </row>
    <row r="172" spans="1:79" ht="15.75" thickBot="1" x14ac:dyDescent="0.3">
      <c r="A172" s="120"/>
      <c r="C172" s="25" t="s">
        <v>25</v>
      </c>
      <c r="D172" s="16"/>
      <c r="E172" s="83" t="s">
        <v>7</v>
      </c>
      <c r="F172" s="16"/>
      <c r="G172" s="29" t="str">
        <f>IF(G168&gt;=80,"4.00", IF(G168=79,"3.90",IF(G168=78,"3.80",IF(G168=77,"3.70",IF(G168=76,"3.60",IF(G168=75,"3.50",IF(G168=74,"3.40",IF(G168&gt;=73,"3.30",IF(G168&gt;=72,"3.20",IF(G168=71,"3.10",IF(G168&gt;=70,"3.00",IF(G168&gt;=69,"2.90",IF(G168=68,"2.80",IF(G168=67,"2.70",IF(G168=66,"2.60",IF(G168=65,"2.50",IF(G168=64,"2.40",IF(G168=63,"2.30",IF(G168=62,"2.20",IF(G168=61,"2.10",IF(G168=60,"2.00",IF(G168=59,"1.90",IF(G168=58,"1.80",IF(G168=57,"1.70",IF(G168=56,"1.60",IF(G168=55,"1.50",IF(G168=54,"1.40",IF(G168=53,"1.30",IF(G168=52,"1.20",IF(G168=51,"1.10",IF(G168=50,"1.00","0.00")))))))))))))))))))))))))))))))</f>
        <v>2.00</v>
      </c>
      <c r="H172" s="30" t="str">
        <f t="shared" ref="H172:L172" si="169">IF(H168&gt;=80,"4.00", IF(H168=79,"3.90",IF(H168=78,"3.80",IF(H168=77,"3.70",IF(H168=76,"3.60",IF(H168=75,"3.50",IF(H168=74,"3.40",IF(H168&gt;=73,"3.30",IF(H168&gt;=72,"3.20",IF(H168=71,"3.10",IF(H168&gt;=70,"3.00",IF(H168&gt;=69,"2.90",IF(H168=68,"2.80",IF(H168=67,"2.70",IF(H168=66,"2.60",IF(H168=65,"2.50",IF(H168=64,"2.40",IF(H168=63,"2.30",IF(H168=62,"2.20",IF(H168=61,"2.10",IF(H168=60,"2.00",IF(H168=59,"1.90",IF(H168=58,"1.80",IF(H168=57,"1.70",IF(H168=56,"1.60",IF(H168=55,"1.50",IF(H168=54,"1.40",IF(H168=53,"1.30",IF(H168=52,"1.20",IF(H168=51,"1.10",IF(H168=50,"1.00","0.00")))))))))))))))))))))))))))))))</f>
        <v>0.00</v>
      </c>
      <c r="I172" s="30" t="str">
        <f t="shared" si="169"/>
        <v>0.00</v>
      </c>
      <c r="J172" s="30" t="str">
        <f t="shared" si="169"/>
        <v>0.00</v>
      </c>
      <c r="K172" s="30" t="str">
        <f t="shared" si="169"/>
        <v>0.00</v>
      </c>
      <c r="L172" s="30" t="str">
        <f t="shared" si="169"/>
        <v>1.00</v>
      </c>
      <c r="M172" s="75"/>
      <c r="N172" s="148"/>
      <c r="O172" s="134"/>
      <c r="P172" s="120"/>
      <c r="Q172" s="80"/>
      <c r="R172" s="151"/>
      <c r="S172" s="19"/>
      <c r="T172" s="115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7"/>
      <c r="AH172" s="19"/>
      <c r="AI172" s="115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7"/>
      <c r="AW172" s="19"/>
      <c r="AX172" s="115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7"/>
      <c r="BL172" s="120"/>
      <c r="BM172" s="98"/>
      <c r="BN172" s="98"/>
      <c r="BO172" s="98"/>
      <c r="BP172" s="98"/>
      <c r="BQ172" s="98"/>
      <c r="BR172" s="98"/>
      <c r="BS172" s="139"/>
      <c r="BT172" s="13"/>
      <c r="BU172" s="139"/>
      <c r="BV172" s="13"/>
      <c r="BW172" s="126"/>
      <c r="BX172" s="13"/>
      <c r="BY172" s="142"/>
      <c r="BZ172" s="2"/>
      <c r="CA172" s="145"/>
    </row>
    <row r="173" spans="1:79" x14ac:dyDescent="0.25">
      <c r="A173" s="154">
        <v>24</v>
      </c>
      <c r="C173" s="15" t="s">
        <v>49</v>
      </c>
      <c r="D173" s="16"/>
      <c r="E173" s="17" t="s">
        <v>4</v>
      </c>
      <c r="F173" s="16"/>
      <c r="G173" s="3">
        <v>3</v>
      </c>
      <c r="H173" s="4">
        <v>2</v>
      </c>
      <c r="I173" s="4">
        <v>3</v>
      </c>
      <c r="J173" s="4">
        <v>3</v>
      </c>
      <c r="K173" s="4">
        <v>3</v>
      </c>
      <c r="L173" s="4">
        <v>3</v>
      </c>
      <c r="M173" s="73">
        <f>SUM(G173:L173)</f>
        <v>17</v>
      </c>
      <c r="N173" s="146">
        <f>M174/600*100</f>
        <v>68.666666666666671</v>
      </c>
      <c r="O173" s="134">
        <f>(G179*G173)+(H179*H173)+(I179*I173)+(J179*J173)+(L179*L173)+(K179*K173)</f>
        <v>57.800000000000004</v>
      </c>
      <c r="P173" s="118">
        <f>O173/M173</f>
        <v>3.4000000000000004</v>
      </c>
      <c r="Q173" s="18"/>
      <c r="R173" s="149" t="str">
        <f>IF(P173&lt;1, " Drop Out Due to Low GPA ", "")</f>
        <v/>
      </c>
      <c r="S173" s="19"/>
      <c r="T173" s="3">
        <v>3</v>
      </c>
      <c r="U173" s="4">
        <v>2</v>
      </c>
      <c r="V173" s="4">
        <v>3</v>
      </c>
      <c r="W173" s="4">
        <v>3</v>
      </c>
      <c r="X173" s="4">
        <v>3</v>
      </c>
      <c r="Y173" s="4">
        <v>3</v>
      </c>
      <c r="Z173" s="73">
        <f>SUM(T173:Y173)</f>
        <v>17</v>
      </c>
      <c r="AA173" s="140">
        <f>Z174/550*100</f>
        <v>77.818181818181813</v>
      </c>
      <c r="AB173" s="133">
        <f>(T179*T173)+(U179*U173)+(V179*V173)+(W179*W173)+(X179*X173)+(Y173*Y179)</f>
        <v>61.7</v>
      </c>
      <c r="AC173" s="118">
        <f>AB173/Z173</f>
        <v>3.6294117647058823</v>
      </c>
      <c r="AD173" s="84"/>
      <c r="AE173" s="124">
        <f>(O173+AB173)/(M173+Z173)</f>
        <v>3.5147058823529411</v>
      </c>
      <c r="AF173" s="81"/>
      <c r="AG173" s="127" t="str">
        <f>IF(AE173&lt;1.5, " Drop Out Due to Low CGPA ", "")</f>
        <v/>
      </c>
      <c r="AH173" s="19"/>
      <c r="AI173" s="3">
        <v>3</v>
      </c>
      <c r="AJ173" s="4">
        <v>3</v>
      </c>
      <c r="AK173" s="4">
        <v>3</v>
      </c>
      <c r="AL173" s="4">
        <v>3</v>
      </c>
      <c r="AM173" s="4">
        <v>3</v>
      </c>
      <c r="AN173" s="4">
        <v>3</v>
      </c>
      <c r="AO173" s="73">
        <f>SUM(AI173:AN173)</f>
        <v>18</v>
      </c>
      <c r="AP173" s="135">
        <f>AO174/550*100</f>
        <v>72</v>
      </c>
      <c r="AQ173" s="121">
        <f>(AI179*AI173)+(AJ179*AJ173)+(AK179*AK173)+(AL173*AL179)+(AM179*AM173)+(AN179*AN173)</f>
        <v>46.8</v>
      </c>
      <c r="AR173" s="123">
        <f>AQ173/AO173</f>
        <v>2.5999999999999996</v>
      </c>
      <c r="AS173" s="81"/>
      <c r="AT173" s="124">
        <f>(O173+AB173+AQ173)/(M173+Z173+AO173)</f>
        <v>3.1980769230769233</v>
      </c>
      <c r="AU173" s="81"/>
      <c r="AV173" s="127" t="str">
        <f>IF(AT173&lt;1.75, " Drop Out Due to Low CGPA ", "")</f>
        <v/>
      </c>
      <c r="AW173" s="19"/>
      <c r="AX173" s="3">
        <v>3</v>
      </c>
      <c r="AY173" s="4">
        <v>3</v>
      </c>
      <c r="AZ173" s="4">
        <v>3</v>
      </c>
      <c r="BA173" s="4">
        <v>3</v>
      </c>
      <c r="BB173" s="4">
        <v>2</v>
      </c>
      <c r="BC173" s="85">
        <f>SUM(AX173:BB173)</f>
        <v>14</v>
      </c>
      <c r="BD173" s="130">
        <f>BC174/400*100</f>
        <v>64.5</v>
      </c>
      <c r="BE173" s="133">
        <f>(AX179*AX173)+(AY179*AY173)+(AZ179*AZ173)+(BA179*BA173)+(BB179*BB173)</f>
        <v>24.7</v>
      </c>
      <c r="BF173" s="118">
        <f>BE173/BC173</f>
        <v>1.7642857142857142</v>
      </c>
      <c r="BG173" s="84"/>
      <c r="BH173" s="124">
        <f>(O173+AB173+AQ173+BE173)/(M173+Z173+AO173+BC173)</f>
        <v>2.893939393939394</v>
      </c>
      <c r="BI173" s="84"/>
      <c r="BJ173" s="127" t="str">
        <f>IF(BH173&lt;2.5, " Drop Out Due to Low CGPA ", "")</f>
        <v/>
      </c>
      <c r="BK173" s="14"/>
      <c r="BL173" s="118" t="e">
        <f>#REF!/#REF!</f>
        <v>#REF!</v>
      </c>
      <c r="BM173" s="96"/>
      <c r="BN173" s="96"/>
      <c r="BO173" s="96"/>
      <c r="BP173" s="96"/>
      <c r="BQ173" s="96"/>
      <c r="BR173" s="96"/>
      <c r="BS173" s="137">
        <f>BC174+AO174+Z174+M174</f>
        <v>1494</v>
      </c>
      <c r="BT173" s="20"/>
      <c r="BU173" s="137">
        <f>BS173/2100*100</f>
        <v>71.142857142857139</v>
      </c>
      <c r="BV173" s="20"/>
      <c r="BW173" s="124">
        <f>(BE173+AQ173+AB173+O173)/(M173+Z173+AO173+BC173)</f>
        <v>2.893939393939394</v>
      </c>
      <c r="BX173" s="21"/>
      <c r="BY173" s="140" t="str">
        <f>IF(BU173&gt;=85,"A",IF(BU173&gt;=80,"A-",IF(BU173&gt;=75,"B+",IF(BU173&gt;=70,"B",IF(BU173&gt;=65,"B-",IF(BU173&gt;=61,"C+",IF(BU173&gt;=58,"C",IF(BU173&gt;=55,"C-",IF(BU173&gt;=50,"D","F")))))))))</f>
        <v>B</v>
      </c>
      <c r="BZ173" s="2"/>
      <c r="CA173" s="143"/>
    </row>
    <row r="174" spans="1:79" x14ac:dyDescent="0.25">
      <c r="A174" s="119"/>
      <c r="C174" s="22" t="s">
        <v>128</v>
      </c>
      <c r="D174" s="16"/>
      <c r="E174" s="23" t="s">
        <v>8</v>
      </c>
      <c r="F174" s="16"/>
      <c r="G174" s="6">
        <v>74</v>
      </c>
      <c r="H174" s="5">
        <v>42</v>
      </c>
      <c r="I174" s="5">
        <v>66</v>
      </c>
      <c r="J174" s="5">
        <v>74</v>
      </c>
      <c r="K174" s="5">
        <v>84</v>
      </c>
      <c r="L174" s="5">
        <v>72</v>
      </c>
      <c r="M174" s="74">
        <f>L174+K174+J174+I174+H174+G174</f>
        <v>412</v>
      </c>
      <c r="N174" s="147"/>
      <c r="O174" s="134"/>
      <c r="P174" s="119"/>
      <c r="Q174" s="80"/>
      <c r="R174" s="150"/>
      <c r="S174" s="19"/>
      <c r="T174" s="6">
        <v>77</v>
      </c>
      <c r="U174" s="5">
        <v>40</v>
      </c>
      <c r="V174" s="5">
        <v>84</v>
      </c>
      <c r="W174" s="5">
        <v>85</v>
      </c>
      <c r="X174" s="5">
        <v>80</v>
      </c>
      <c r="Y174" s="5">
        <v>62</v>
      </c>
      <c r="Z174" s="74">
        <f>T174+U174+V174+W174+X174+Y174</f>
        <v>428</v>
      </c>
      <c r="AA174" s="141"/>
      <c r="AB174" s="119"/>
      <c r="AC174" s="119"/>
      <c r="AD174" s="82"/>
      <c r="AE174" s="125"/>
      <c r="AF174" s="82"/>
      <c r="AG174" s="128"/>
      <c r="AH174" s="19"/>
      <c r="AI174" s="6">
        <v>66</v>
      </c>
      <c r="AJ174" s="5">
        <v>65</v>
      </c>
      <c r="AK174" s="5">
        <v>77</v>
      </c>
      <c r="AL174" s="5">
        <v>62</v>
      </c>
      <c r="AM174" s="5">
        <v>66</v>
      </c>
      <c r="AN174" s="5">
        <v>60</v>
      </c>
      <c r="AO174" s="74">
        <f>AI174+AJ174+AK174+AL174+AM174+AN174</f>
        <v>396</v>
      </c>
      <c r="AP174" s="135"/>
      <c r="AQ174" s="122"/>
      <c r="AR174" s="119"/>
      <c r="AS174" s="82"/>
      <c r="AT174" s="125"/>
      <c r="AU174" s="82"/>
      <c r="AV174" s="128"/>
      <c r="AW174" s="19"/>
      <c r="AX174" s="6">
        <v>53</v>
      </c>
      <c r="AY174" s="5">
        <v>56</v>
      </c>
      <c r="AZ174" s="5">
        <v>66</v>
      </c>
      <c r="BA174" s="5">
        <v>50</v>
      </c>
      <c r="BB174" s="5">
        <v>33</v>
      </c>
      <c r="BC174" s="79">
        <f>AX174+AY174+AZ174+BA174+BB174</f>
        <v>258</v>
      </c>
      <c r="BD174" s="131"/>
      <c r="BE174" s="134"/>
      <c r="BF174" s="123"/>
      <c r="BG174" s="81"/>
      <c r="BH174" s="125"/>
      <c r="BI174" s="81"/>
      <c r="BJ174" s="128"/>
      <c r="BK174" s="14"/>
      <c r="BL174" s="119"/>
      <c r="BM174" s="97"/>
      <c r="BN174" s="97"/>
      <c r="BO174" s="97"/>
      <c r="BP174" s="97"/>
      <c r="BQ174" s="97"/>
      <c r="BR174" s="97"/>
      <c r="BS174" s="138"/>
      <c r="BT174" s="13"/>
      <c r="BU174" s="138"/>
      <c r="BV174" s="13"/>
      <c r="BW174" s="125"/>
      <c r="BX174" s="13"/>
      <c r="BY174" s="141"/>
      <c r="BZ174" s="2"/>
      <c r="CA174" s="144"/>
    </row>
    <row r="175" spans="1:79" x14ac:dyDescent="0.25">
      <c r="A175" s="119"/>
      <c r="C175" s="22"/>
      <c r="D175" s="16"/>
      <c r="E175" s="23"/>
      <c r="F175" s="16"/>
      <c r="G175" s="6">
        <f>G174</f>
        <v>74</v>
      </c>
      <c r="H175" s="5">
        <f>H174*2</f>
        <v>84</v>
      </c>
      <c r="I175" s="5">
        <f t="shared" ref="I175" si="170">I174</f>
        <v>66</v>
      </c>
      <c r="J175" s="5">
        <f>J174</f>
        <v>74</v>
      </c>
      <c r="K175" s="5">
        <f>K174</f>
        <v>84</v>
      </c>
      <c r="L175" s="5">
        <f>L174</f>
        <v>72</v>
      </c>
      <c r="M175" s="74"/>
      <c r="N175" s="147"/>
      <c r="O175" s="134"/>
      <c r="P175" s="119"/>
      <c r="Q175" s="80"/>
      <c r="R175" s="150"/>
      <c r="S175" s="19"/>
      <c r="T175" s="6">
        <f>T174</f>
        <v>77</v>
      </c>
      <c r="U175" s="5">
        <f>U174*2</f>
        <v>80</v>
      </c>
      <c r="V175" s="5">
        <f t="shared" ref="V175" si="171">V174</f>
        <v>84</v>
      </c>
      <c r="W175" s="5">
        <f>W174</f>
        <v>85</v>
      </c>
      <c r="X175" s="5">
        <f>X174</f>
        <v>80</v>
      </c>
      <c r="Y175" s="5">
        <f>Y174</f>
        <v>62</v>
      </c>
      <c r="Z175" s="74"/>
      <c r="AA175" s="141"/>
      <c r="AB175" s="119"/>
      <c r="AC175" s="119"/>
      <c r="AD175" s="82"/>
      <c r="AE175" s="125"/>
      <c r="AF175" s="82"/>
      <c r="AG175" s="128"/>
      <c r="AH175" s="19"/>
      <c r="AI175" s="6">
        <f>AI174</f>
        <v>66</v>
      </c>
      <c r="AJ175" s="5">
        <f>AJ174</f>
        <v>65</v>
      </c>
      <c r="AK175" s="5">
        <f t="shared" ref="AK175:AN175" si="172">AK174</f>
        <v>77</v>
      </c>
      <c r="AL175" s="5">
        <f t="shared" si="172"/>
        <v>62</v>
      </c>
      <c r="AM175" s="5">
        <f t="shared" si="172"/>
        <v>66</v>
      </c>
      <c r="AN175" s="5">
        <f t="shared" si="172"/>
        <v>60</v>
      </c>
      <c r="AO175" s="74"/>
      <c r="AP175" s="135"/>
      <c r="AQ175" s="122"/>
      <c r="AR175" s="119"/>
      <c r="AS175" s="82"/>
      <c r="AT175" s="125"/>
      <c r="AU175" s="82"/>
      <c r="AV175" s="128"/>
      <c r="AW175" s="19"/>
      <c r="AX175" s="6">
        <f>AX174</f>
        <v>53</v>
      </c>
      <c r="AY175" s="5">
        <f>AY174</f>
        <v>56</v>
      </c>
      <c r="AZ175" s="5">
        <f t="shared" ref="AZ175" si="173">AZ174</f>
        <v>66</v>
      </c>
      <c r="BA175" s="5">
        <f>BA174</f>
        <v>50</v>
      </c>
      <c r="BB175" s="5">
        <f>BB174*2</f>
        <v>66</v>
      </c>
      <c r="BC175" s="79"/>
      <c r="BD175" s="131"/>
      <c r="BE175" s="134"/>
      <c r="BF175" s="123"/>
      <c r="BG175" s="81"/>
      <c r="BH175" s="125"/>
      <c r="BI175" s="81"/>
      <c r="BJ175" s="128"/>
      <c r="BK175" s="14"/>
      <c r="BL175" s="119"/>
      <c r="BM175" s="97"/>
      <c r="BN175" s="97"/>
      <c r="BO175" s="97"/>
      <c r="BP175" s="97"/>
      <c r="BQ175" s="97"/>
      <c r="BR175" s="97"/>
      <c r="BS175" s="138"/>
      <c r="BT175" s="13"/>
      <c r="BU175" s="138"/>
      <c r="BV175" s="13"/>
      <c r="BW175" s="125"/>
      <c r="BX175" s="13"/>
      <c r="BY175" s="141"/>
      <c r="BZ175" s="2"/>
      <c r="CA175" s="144"/>
    </row>
    <row r="176" spans="1:79" x14ac:dyDescent="0.25">
      <c r="A176" s="119"/>
      <c r="C176" s="22"/>
      <c r="D176" s="16"/>
      <c r="E176" s="23"/>
      <c r="F176" s="16"/>
      <c r="G176" s="6"/>
      <c r="H176" s="5" t="s">
        <v>20</v>
      </c>
      <c r="I176" s="5"/>
      <c r="J176" s="5"/>
      <c r="K176" s="5"/>
      <c r="L176" s="5"/>
      <c r="M176" s="74"/>
      <c r="N176" s="147"/>
      <c r="O176" s="134"/>
      <c r="P176" s="119"/>
      <c r="Q176" s="80"/>
      <c r="R176" s="150"/>
      <c r="S176" s="19"/>
      <c r="T176" s="6"/>
      <c r="U176" s="5" t="s">
        <v>20</v>
      </c>
      <c r="V176" s="5"/>
      <c r="W176" s="5"/>
      <c r="X176" s="5"/>
      <c r="Y176" s="5"/>
      <c r="Z176" s="74"/>
      <c r="AA176" s="141"/>
      <c r="AB176" s="119"/>
      <c r="AC176" s="119"/>
      <c r="AD176" s="82"/>
      <c r="AE176" s="125"/>
      <c r="AF176" s="82"/>
      <c r="AG176" s="128"/>
      <c r="AH176" s="19"/>
      <c r="AI176" s="6"/>
      <c r="AJ176" s="5" t="s">
        <v>20</v>
      </c>
      <c r="AK176" s="5"/>
      <c r="AL176" s="5"/>
      <c r="AM176" s="5"/>
      <c r="AN176" s="5"/>
      <c r="AO176" s="74"/>
      <c r="AP176" s="135"/>
      <c r="AQ176" s="122"/>
      <c r="AR176" s="119"/>
      <c r="AS176" s="82"/>
      <c r="AT176" s="125"/>
      <c r="AU176" s="82"/>
      <c r="AV176" s="128"/>
      <c r="AW176" s="19"/>
      <c r="AX176" s="6"/>
      <c r="AY176" s="5" t="s">
        <v>20</v>
      </c>
      <c r="AZ176" s="5"/>
      <c r="BA176" s="5"/>
      <c r="BB176" s="5"/>
      <c r="BC176" s="79"/>
      <c r="BD176" s="131"/>
      <c r="BE176" s="134"/>
      <c r="BF176" s="123"/>
      <c r="BG176" s="81"/>
      <c r="BH176" s="125"/>
      <c r="BI176" s="81"/>
      <c r="BJ176" s="128"/>
      <c r="BK176" s="14"/>
      <c r="BL176" s="119"/>
      <c r="BM176" s="97"/>
      <c r="BN176" s="97"/>
      <c r="BO176" s="97"/>
      <c r="BP176" s="97"/>
      <c r="BQ176" s="97"/>
      <c r="BR176" s="97"/>
      <c r="BS176" s="138"/>
      <c r="BT176" s="13"/>
      <c r="BU176" s="138"/>
      <c r="BV176" s="13"/>
      <c r="BW176" s="125"/>
      <c r="BX176" s="13"/>
      <c r="BY176" s="141"/>
      <c r="BZ176" s="2"/>
      <c r="CA176" s="144"/>
    </row>
    <row r="177" spans="1:79" x14ac:dyDescent="0.25">
      <c r="A177" s="119"/>
      <c r="C177" s="24"/>
      <c r="D177" s="16"/>
      <c r="E177" s="23" t="s">
        <v>5</v>
      </c>
      <c r="F177" s="16"/>
      <c r="G177" s="6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74">
        <v>0</v>
      </c>
      <c r="N177" s="147"/>
      <c r="O177" s="134"/>
      <c r="P177" s="119"/>
      <c r="Q177" s="80"/>
      <c r="R177" s="150"/>
      <c r="S177" s="19"/>
      <c r="T177" s="6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77"/>
      <c r="AA177" s="141"/>
      <c r="AB177" s="119"/>
      <c r="AC177" s="119"/>
      <c r="AD177" s="82"/>
      <c r="AE177" s="125"/>
      <c r="AF177" s="82"/>
      <c r="AG177" s="128"/>
      <c r="AH177" s="19"/>
      <c r="AI177" s="6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  <c r="AO177" s="77"/>
      <c r="AP177" s="135"/>
      <c r="AQ177" s="122"/>
      <c r="AR177" s="119"/>
      <c r="AS177" s="82"/>
      <c r="AT177" s="125"/>
      <c r="AU177" s="82"/>
      <c r="AV177" s="128"/>
      <c r="AW177" s="19"/>
      <c r="AX177" s="6">
        <v>0</v>
      </c>
      <c r="AY177" s="5">
        <v>0</v>
      </c>
      <c r="AZ177" s="5">
        <v>0</v>
      </c>
      <c r="BA177" s="5">
        <v>0</v>
      </c>
      <c r="BB177" s="5">
        <v>0</v>
      </c>
      <c r="BC177" s="26"/>
      <c r="BD177" s="131"/>
      <c r="BE177" s="134"/>
      <c r="BF177" s="123"/>
      <c r="BG177" s="81"/>
      <c r="BH177" s="125"/>
      <c r="BI177" s="81"/>
      <c r="BJ177" s="128"/>
      <c r="BK177" s="14"/>
      <c r="BL177" s="119"/>
      <c r="BM177" s="97"/>
      <c r="BN177" s="97"/>
      <c r="BO177" s="97"/>
      <c r="BP177" s="97"/>
      <c r="BQ177" s="97"/>
      <c r="BR177" s="97"/>
      <c r="BS177" s="138"/>
      <c r="BT177" s="13"/>
      <c r="BU177" s="138"/>
      <c r="BV177" s="13"/>
      <c r="BW177" s="125"/>
      <c r="BX177" s="13"/>
      <c r="BY177" s="141"/>
      <c r="BZ177" s="2"/>
      <c r="CA177" s="144"/>
    </row>
    <row r="178" spans="1:79" x14ac:dyDescent="0.25">
      <c r="A178" s="119"/>
      <c r="C178" s="24" t="s">
        <v>81</v>
      </c>
      <c r="D178" s="16"/>
      <c r="E178" s="23" t="s">
        <v>6</v>
      </c>
      <c r="F178" s="16"/>
      <c r="G178" s="6" t="str">
        <f>IF(G175&gt;=90,"A+",IF(G175&gt;=85,"A",IF(G175&gt;=80,"A-",IF(G175&gt;=75,"B+",IF(G175&gt;=73,"B",IF(G175&gt;=70,"B-",IF(G175&gt;=66,"C+",IF(G175&gt;=63,"C",IF(G175&gt;=60,"C-",IF(G175&gt;=50,"D","F"))))))))))</f>
        <v>B</v>
      </c>
      <c r="H178" s="5" t="str">
        <f>IF(H175&gt;=90,"A+",IF(H175&gt;=85,"A",IF(H175&gt;=80,"A-",IF(H175&gt;=75,"B+",IF(H175&gt;=73,"B",IF(H175&gt;=70,"B-",IF(H175&gt;=66,"C+",IF(H175&gt;=63,"C",IF(H175&gt;=60,"C-",IF(H175&gt;=50,"D","F"))))))))))</f>
        <v>A-</v>
      </c>
      <c r="I178" s="5" t="str">
        <f t="shared" ref="I178:L178" si="174">IF(I175&gt;=90,"A+",IF(I175&gt;=85,"A",IF(I175&gt;=80,"A-",IF(I175&gt;=75,"B+",IF(I175&gt;=73,"B",IF(I175&gt;=70,"B-",IF(I175&gt;=66,"C+",IF(I175&gt;=63,"C",IF(I175&gt;=60,"C-",IF(I175&gt;=50,"D","F"))))))))))</f>
        <v>C+</v>
      </c>
      <c r="J178" s="5" t="str">
        <f t="shared" si="174"/>
        <v>B</v>
      </c>
      <c r="K178" s="5" t="str">
        <f t="shared" si="174"/>
        <v>A-</v>
      </c>
      <c r="L178" s="5" t="str">
        <f t="shared" si="174"/>
        <v>B-</v>
      </c>
      <c r="M178" s="74">
        <f>VLOOKUP($O$5,vtABLE,2,FALSE)</f>
        <v>0</v>
      </c>
      <c r="N178" s="147"/>
      <c r="O178" s="134"/>
      <c r="P178" s="119"/>
      <c r="Q178" s="80"/>
      <c r="R178" s="150"/>
      <c r="S178" s="19"/>
      <c r="T178" s="6" t="str">
        <f>IF(T175&gt;=90,"A+",IF(T175&gt;=85,"A",IF(T175&gt;=80,"A-",IF(T175&gt;=75,"B+",IF(T175&gt;=73,"B",IF(T175&gt;=70,"B-",IF(T175&gt;=66,"C+",IF(T175&gt;=63,"C",IF(T175&gt;=60,"C-",IF(T175&gt;=50,"D","F"))))))))))</f>
        <v>B+</v>
      </c>
      <c r="U178" s="5" t="str">
        <f>IF(U175&gt;=90,"A+",IF(U175&gt;=85,"A",IF(U175&gt;=80,"A-",IF(U175&gt;=75,"B+",IF(U175&gt;=73,"B",IF(U175&gt;=70,"B-",IF(U175&gt;=66,"C+",IF(U175&gt;=63,"C",IF(U175&gt;=60,"C-",IF(U175&gt;=50,"D","F"))))))))))</f>
        <v>A-</v>
      </c>
      <c r="V178" s="5" t="str">
        <f t="shared" ref="V178:Y178" si="175">IF(V175&gt;=90,"A+",IF(V175&gt;=85,"A",IF(V175&gt;=80,"A-",IF(V175&gt;=75,"B+",IF(V175&gt;=73,"B",IF(V175&gt;=70,"B-",IF(V175&gt;=66,"C+",IF(V175&gt;=63,"C",IF(V175&gt;=60,"C-",IF(V175&gt;=50,"D","F"))))))))))</f>
        <v>A-</v>
      </c>
      <c r="W178" s="5" t="str">
        <f t="shared" si="175"/>
        <v>A</v>
      </c>
      <c r="X178" s="5" t="str">
        <f t="shared" si="175"/>
        <v>A-</v>
      </c>
      <c r="Y178" s="5" t="str">
        <f t="shared" si="175"/>
        <v>C-</v>
      </c>
      <c r="Z178" s="77"/>
      <c r="AA178" s="141"/>
      <c r="AB178" s="119"/>
      <c r="AC178" s="119"/>
      <c r="AD178" s="82"/>
      <c r="AE178" s="125"/>
      <c r="AF178" s="82"/>
      <c r="AG178" s="128"/>
      <c r="AH178" s="19"/>
      <c r="AI178" s="6" t="str">
        <f>IF(AI175&gt;=90,"A+",IF(AI175&gt;=85,"A",IF(AI175&gt;=80,"A-",IF(AI175&gt;=75,"B+",IF(AI175&gt;=73,"B",IF(AI175&gt;=70,"B-",IF(AI175&gt;=66,"C+",IF(AI175&gt;=63,"C",IF(AI175&gt;=60,"C-",IF(AI175&gt;=50,"D","F"))))))))))</f>
        <v>C+</v>
      </c>
      <c r="AJ178" s="5" t="str">
        <f>IF(AJ175&gt;=90,"A+",IF(AJ175&gt;=85,"A",IF(AJ175&gt;=80,"A-",IF(AJ175&gt;=75,"B+",IF(AJ175&gt;=73,"B",IF(AJ175&gt;=70,"B-",IF(AJ175&gt;=66,"C+",IF(AJ175&gt;=63,"C",IF(AJ175&gt;=60,"C-",IF(AJ175&gt;=50,"D","F"))))))))))</f>
        <v>C</v>
      </c>
      <c r="AK178" s="5" t="str">
        <f t="shared" ref="AK178:AN178" si="176">IF(AK175&gt;=90,"A+",IF(AK175&gt;=85,"A",IF(AK175&gt;=80,"A-",IF(AK175&gt;=75,"B+",IF(AK175&gt;=73,"B",IF(AK175&gt;=70,"B-",IF(AK175&gt;=66,"C+",IF(AK175&gt;=63,"C",IF(AK175&gt;=60,"C-",IF(AK175&gt;=50,"D","F"))))))))))</f>
        <v>B+</v>
      </c>
      <c r="AL178" s="5" t="str">
        <f t="shared" si="176"/>
        <v>C-</v>
      </c>
      <c r="AM178" s="5" t="str">
        <f t="shared" si="176"/>
        <v>C+</v>
      </c>
      <c r="AN178" s="5" t="str">
        <f t="shared" si="176"/>
        <v>C-</v>
      </c>
      <c r="AO178" s="77"/>
      <c r="AP178" s="135"/>
      <c r="AQ178" s="122"/>
      <c r="AR178" s="119"/>
      <c r="AS178" s="82"/>
      <c r="AT178" s="125"/>
      <c r="AU178" s="82"/>
      <c r="AV178" s="128"/>
      <c r="AW178" s="19"/>
      <c r="AX178" s="6" t="str">
        <f>IF(AX175&gt;=90,"A+",IF(AX175&gt;=85,"A",IF(AX175&gt;=80,"A-",IF(AX175&gt;=75,"B+",IF(AX175&gt;=73,"B",IF(AX175&gt;=70,"B-",IF(AX175&gt;=66,"C+",IF(AX175&gt;=63,"C",IF(AX175&gt;=60,"C-",IF(AX175&gt;=50,"D","F"))))))))))</f>
        <v>D</v>
      </c>
      <c r="AY178" s="5" t="str">
        <f>IF(AY175&gt;=90,"A+",IF(AY175&gt;=85,"A",IF(AY175&gt;=80,"A-",IF(AY175&gt;=75,"B+",IF(AY175&gt;=73,"B",IF(AY175&gt;=70,"B-",IF(AY175&gt;=66,"C+",IF(AY175&gt;=63,"C",IF(AY175&gt;=60,"C-",IF(AY175&gt;=50,"D","F"))))))))))</f>
        <v>D</v>
      </c>
      <c r="AZ178" s="5" t="str">
        <f t="shared" ref="AZ178:BB178" si="177">IF(AZ175&gt;=90,"A+",IF(AZ175&gt;=85,"A",IF(AZ175&gt;=80,"A-",IF(AZ175&gt;=75,"B+",IF(AZ175&gt;=73,"B",IF(AZ175&gt;=70,"B-",IF(AZ175&gt;=66,"C+",IF(AZ175&gt;=63,"C",IF(AZ175&gt;=60,"C-",IF(AZ175&gt;=50,"D","F"))))))))))</f>
        <v>C+</v>
      </c>
      <c r="BA178" s="5" t="str">
        <f t="shared" si="177"/>
        <v>D</v>
      </c>
      <c r="BB178" s="5" t="str">
        <f t="shared" si="177"/>
        <v>C+</v>
      </c>
      <c r="BC178" s="26"/>
      <c r="BD178" s="131"/>
      <c r="BE178" s="134"/>
      <c r="BF178" s="123"/>
      <c r="BG178" s="81"/>
      <c r="BH178" s="125"/>
      <c r="BI178" s="81"/>
      <c r="BJ178" s="128"/>
      <c r="BK178" s="14"/>
      <c r="BL178" s="119"/>
      <c r="BM178" s="97"/>
      <c r="BN178" s="97"/>
      <c r="BO178" s="97"/>
      <c r="BP178" s="97"/>
      <c r="BQ178" s="97"/>
      <c r="BR178" s="97"/>
      <c r="BS178" s="138"/>
      <c r="BT178" s="13"/>
      <c r="BU178" s="138"/>
      <c r="BV178" s="13"/>
      <c r="BW178" s="125"/>
      <c r="BX178" s="13"/>
      <c r="BY178" s="141"/>
      <c r="BZ178" s="2"/>
      <c r="CA178" s="144"/>
    </row>
    <row r="179" spans="1:79" ht="15.75" thickBot="1" x14ac:dyDescent="0.3">
      <c r="A179" s="120"/>
      <c r="C179" s="25" t="s">
        <v>115</v>
      </c>
      <c r="D179" s="16"/>
      <c r="E179" s="83" t="s">
        <v>7</v>
      </c>
      <c r="F179" s="16"/>
      <c r="G179" s="29" t="str">
        <f>IF(G175&gt;=80,"4.00", IF(G175=79,"3.90",IF(G175=78,"3.80",IF(G175=77,"3.70",IF(G175=76,"3.60",IF(G175=75,"3.50",IF(G175=74,"3.40",IF(G175&gt;=73,"3.30",IF(G175&gt;=72,"3.20",IF(G175=71,"3.10",IF(G175&gt;=70,"3.00",IF(G175&gt;=69,"2.90",IF(G175=68,"2.80",IF(G175=67,"2.70",IF(G175=66,"2.60",IF(G175=65,"2.50",IF(G175=64,"2.40",IF(G175=63,"2.30",IF(G175=62,"2.20",IF(G175=61,"2.10",IF(G175=60,"2.00",IF(G175=59,"1.90",IF(G175=58,"1.80",IF(G175=57,"1.70",IF(G175=56,"1.60",IF(G175=55,"1.50",IF(G175=54,"1.40",IF(G175=53,"1.30",IF(G175=52,"1.20",IF(G175=51,"1.10",IF(G175=50,"1.00","0.00")))))))))))))))))))))))))))))))</f>
        <v>3.40</v>
      </c>
      <c r="H179" s="30" t="str">
        <f t="shared" ref="H179:L179" si="178">IF(H175&gt;=80,"4.00", IF(H175=79,"3.90",IF(H175=78,"3.80",IF(H175=77,"3.70",IF(H175=76,"3.60",IF(H175=75,"3.50",IF(H175=74,"3.40",IF(H175&gt;=73,"3.30",IF(H175&gt;=72,"3.20",IF(H175=71,"3.10",IF(H175&gt;=70,"3.00",IF(H175&gt;=69,"2.90",IF(H175=68,"2.80",IF(H175=67,"2.70",IF(H175=66,"2.60",IF(H175=65,"2.50",IF(H175=64,"2.40",IF(H175=63,"2.30",IF(H175=62,"2.20",IF(H175=61,"2.10",IF(H175=60,"2.00",IF(H175=59,"1.90",IF(H175=58,"1.80",IF(H175=57,"1.70",IF(H175=56,"1.60",IF(H175=55,"1.50",IF(H175=54,"1.40",IF(H175=53,"1.30",IF(H175=52,"1.20",IF(H175=51,"1.10",IF(H175=50,"1.00","0.00")))))))))))))))))))))))))))))))</f>
        <v>4.00</v>
      </c>
      <c r="I179" s="30" t="str">
        <f t="shared" si="178"/>
        <v>2.60</v>
      </c>
      <c r="J179" s="30" t="str">
        <f t="shared" si="178"/>
        <v>3.40</v>
      </c>
      <c r="K179" s="30" t="str">
        <f t="shared" si="178"/>
        <v>4.00</v>
      </c>
      <c r="L179" s="30" t="str">
        <f t="shared" si="178"/>
        <v>3.20</v>
      </c>
      <c r="M179" s="75"/>
      <c r="N179" s="148"/>
      <c r="O179" s="134"/>
      <c r="P179" s="120"/>
      <c r="Q179" s="80"/>
      <c r="R179" s="151"/>
      <c r="S179" s="19"/>
      <c r="T179" s="29" t="str">
        <f>IF(T175&gt;=80,"4.00", IF(T175=79,"3.90",IF(T175=78,"3.80",IF(T175=77,"3.70",IF(T175=76,"3.60",IF(T175=75,"3.50",IF(T175=74,"3.40",IF(T175&gt;=73,"3.30",IF(T175&gt;=72,"3.20",IF(T175=71,"3.10",IF(T175&gt;=70,"3.00",IF(T175&gt;=69,"2.90",IF(T175=68,"2.80",IF(T175=67,"2.70",IF(T175=66,"2.60",IF(T175=65,"2.50",IF(T175=64,"2.40",IF(T175=63,"2.30",IF(T175=62,"2.20",IF(T175=61,"2.10",IF(T175=60,"2.00",IF(T175=59,"1.90",IF(T175=58,"1.80",IF(T175=57,"1.70",IF(T175=56,"1.60",IF(T175=55,"1.50",IF(T175=54,"1.40",IF(T175=53,"1.30",IF(T175=52,"1.20",IF(T175=51,"1.10",IF(T175=50,"1.00","0.00")))))))))))))))))))))))))))))))</f>
        <v>3.70</v>
      </c>
      <c r="U179" s="30" t="str">
        <f t="shared" ref="U179:Y179" si="179">IF(U175&gt;=80,"4.00", IF(U175=79,"3.90",IF(U175=78,"3.80",IF(U175=77,"3.70",IF(U175=76,"3.60",IF(U175=75,"3.50",IF(U175=74,"3.40",IF(U175&gt;=73,"3.30",IF(U175&gt;=72,"3.20",IF(U175=71,"3.10",IF(U175&gt;=70,"3.00",IF(U175&gt;=69,"2.90",IF(U175=68,"2.80",IF(U175=67,"2.70",IF(U175=66,"2.60",IF(U175=65,"2.50",IF(U175=64,"2.40",IF(U175=63,"2.30",IF(U175=62,"2.20",IF(U175=61,"2.10",IF(U175=60,"2.00",IF(U175=59,"1.90",IF(U175=58,"1.80",IF(U175=57,"1.70",IF(U175=56,"1.60",IF(U175=55,"1.50",IF(U175=54,"1.40",IF(U175=53,"1.30",IF(U175=52,"1.20",IF(U175=51,"1.10",IF(U175=50,"1.00","0.00")))))))))))))))))))))))))))))))</f>
        <v>4.00</v>
      </c>
      <c r="V179" s="30" t="str">
        <f t="shared" si="179"/>
        <v>4.00</v>
      </c>
      <c r="W179" s="30" t="str">
        <f t="shared" si="179"/>
        <v>4.00</v>
      </c>
      <c r="X179" s="30" t="str">
        <f t="shared" si="179"/>
        <v>4.00</v>
      </c>
      <c r="Y179" s="30" t="str">
        <f t="shared" si="179"/>
        <v>2.20</v>
      </c>
      <c r="Z179" s="75"/>
      <c r="AA179" s="142"/>
      <c r="AB179" s="120"/>
      <c r="AC179" s="120"/>
      <c r="AD179" s="83"/>
      <c r="AE179" s="126"/>
      <c r="AF179" s="83"/>
      <c r="AG179" s="129"/>
      <c r="AH179" s="19"/>
      <c r="AI179" s="29" t="str">
        <f>IF(AI175&gt;=80,"4.00", IF(AI175=79,"3.90",IF(AI175=78,"3.80",IF(AI175=77,"3.70",IF(AI175=76,"3.60",IF(AI175=75,"3.50",IF(AI175=74,"3.40",IF(AI175&gt;=73,"3.30",IF(AI175&gt;=72,"3.20",IF(AI175=71,"3.10",IF(AI175&gt;=70,"3.00",IF(AI175&gt;=69,"2.90",IF(AI175=68,"2.80",IF(AI175=67,"2.70",IF(AI175=66,"2.60",IF(AI175=65,"2.50",IF(AI175=64,"2.40",IF(AI175=63,"2.30",IF(AI175=62,"2.20",IF(AI175=61,"2.10",IF(AI175=60,"2.00",IF(AI175=59,"1.90",IF(AI175=58,"1.80",IF(AI175=57,"1.70",IF(AI175=56,"1.60",IF(AI175=55,"1.50",IF(AI175=54,"1.40",IF(AI175=53,"1.30",IF(AI175=52,"1.20",IF(AI175=51,"1.10",IF(AI175=50,"1.00","0.00")))))))))))))))))))))))))))))))</f>
        <v>2.60</v>
      </c>
      <c r="AJ179" s="30" t="str">
        <f t="shared" ref="AJ179:AN179" si="180">IF(AJ175&gt;=80,"4.00", IF(AJ175=79,"3.90",IF(AJ175=78,"3.80",IF(AJ175=77,"3.70",IF(AJ175=76,"3.60",IF(AJ175=75,"3.50",IF(AJ175=74,"3.40",IF(AJ175&gt;=73,"3.30",IF(AJ175&gt;=72,"3.20",IF(AJ175=71,"3.10",IF(AJ175&gt;=70,"3.00",IF(AJ175&gt;=69,"2.90",IF(AJ175=68,"2.80",IF(AJ175=67,"2.70",IF(AJ175=66,"2.60",IF(AJ175=65,"2.50",IF(AJ175=64,"2.40",IF(AJ175=63,"2.30",IF(AJ175=62,"2.20",IF(AJ175=61,"2.10",IF(AJ175=60,"2.00",IF(AJ175=59,"1.90",IF(AJ175=58,"1.80",IF(AJ175=57,"1.70",IF(AJ175=56,"1.60",IF(AJ175=55,"1.50",IF(AJ175=54,"1.40",IF(AJ175=53,"1.30",IF(AJ175=52,"1.20",IF(AJ175=51,"1.10",IF(AJ175=50,"1.00","0.00")))))))))))))))))))))))))))))))</f>
        <v>2.50</v>
      </c>
      <c r="AK179" s="30" t="str">
        <f t="shared" si="180"/>
        <v>3.70</v>
      </c>
      <c r="AL179" s="30" t="str">
        <f t="shared" si="180"/>
        <v>2.20</v>
      </c>
      <c r="AM179" s="30" t="str">
        <f t="shared" si="180"/>
        <v>2.60</v>
      </c>
      <c r="AN179" s="30" t="str">
        <f t="shared" si="180"/>
        <v>2.00</v>
      </c>
      <c r="AO179" s="75"/>
      <c r="AP179" s="136"/>
      <c r="AQ179" s="122"/>
      <c r="AR179" s="120"/>
      <c r="AS179" s="83"/>
      <c r="AT179" s="126"/>
      <c r="AU179" s="83"/>
      <c r="AV179" s="129"/>
      <c r="AW179" s="19"/>
      <c r="AX179" s="29" t="str">
        <f>IF(AX175&gt;=80,"4.00", IF(AX175=79,"3.90",IF(AX175=78,"3.80",IF(AX175=77,"3.70",IF(AX175=76,"3.60",IF(AX175=75,"3.50",IF(AX175=74,"3.40",IF(AX175&gt;=73,"3.30",IF(AX175&gt;=72,"3.20",IF(AX175=71,"3.10",IF(AX175&gt;=70,"3.00",IF(AX175&gt;=69,"2.90",IF(AX175=68,"2.80",IF(AX175=67,"2.70",IF(AX175=66,"2.60",IF(AX175=65,"2.50",IF(AX175=64,"2.40",IF(AX175=63,"2.30",IF(AX175=62,"2.20",IF(AX175=61,"2.10",IF(AX175=60,"2.00",IF(AX175=59,"1.90",IF(AX175=58,"1.80",IF(AX175=57,"1.70",IF(AX175=56,"1.60",IF(AX175=55,"1.50",IF(AX175=54,"1.40",IF(AX175=53,"1.30",IF(AX175=52,"1.20",IF(AX175=51,"1.10",IF(AX175=50,"1.00","0.00")))))))))))))))))))))))))))))))</f>
        <v>1.30</v>
      </c>
      <c r="AY179" s="30" t="str">
        <f t="shared" ref="AY179:BB179" si="181">IF(AY175&gt;=80,"4.00", IF(AY175=79,"3.90",IF(AY175=78,"3.80",IF(AY175=77,"3.70",IF(AY175=76,"3.60",IF(AY175=75,"3.50",IF(AY175=74,"3.40",IF(AY175&gt;=73,"3.30",IF(AY175&gt;=72,"3.20",IF(AY175=71,"3.10",IF(AY175&gt;=70,"3.00",IF(AY175&gt;=69,"2.90",IF(AY175=68,"2.80",IF(AY175=67,"2.70",IF(AY175=66,"2.60",IF(AY175=65,"2.50",IF(AY175=64,"2.40",IF(AY175=63,"2.30",IF(AY175=62,"2.20",IF(AY175=61,"2.10",IF(AY175=60,"2.00",IF(AY175=59,"1.90",IF(AY175=58,"1.80",IF(AY175=57,"1.70",IF(AY175=56,"1.60",IF(AY175=55,"1.50",IF(AY175=54,"1.40",IF(AY175=53,"1.30",IF(AY175=52,"1.20",IF(AY175=51,"1.10",IF(AY175=50,"1.00","0.00")))))))))))))))))))))))))))))))</f>
        <v>1.60</v>
      </c>
      <c r="AZ179" s="30" t="str">
        <f t="shared" si="181"/>
        <v>2.60</v>
      </c>
      <c r="BA179" s="30" t="str">
        <f t="shared" si="181"/>
        <v>1.00</v>
      </c>
      <c r="BB179" s="30" t="str">
        <f t="shared" si="181"/>
        <v>2.60</v>
      </c>
      <c r="BC179" s="31"/>
      <c r="BD179" s="132"/>
      <c r="BE179" s="134"/>
      <c r="BF179" s="153"/>
      <c r="BG179" s="86"/>
      <c r="BH179" s="126"/>
      <c r="BI179" s="86"/>
      <c r="BJ179" s="129"/>
      <c r="BK179" s="14"/>
      <c r="BL179" s="120"/>
      <c r="BM179" s="98"/>
      <c r="BN179" s="98"/>
      <c r="BO179" s="98"/>
      <c r="BP179" s="98"/>
      <c r="BQ179" s="98"/>
      <c r="BR179" s="98"/>
      <c r="BS179" s="139"/>
      <c r="BT179" s="13"/>
      <c r="BU179" s="139"/>
      <c r="BV179" s="13"/>
      <c r="BW179" s="126"/>
      <c r="BX179" s="13"/>
      <c r="BY179" s="142"/>
      <c r="BZ179" s="2"/>
      <c r="CA179" s="145"/>
    </row>
    <row r="180" spans="1:79" x14ac:dyDescent="0.25">
      <c r="A180" s="154">
        <v>25</v>
      </c>
      <c r="C180" s="15" t="s">
        <v>50</v>
      </c>
      <c r="D180" s="16"/>
      <c r="E180" s="17" t="s">
        <v>4</v>
      </c>
      <c r="F180" s="16"/>
      <c r="G180" s="3">
        <v>3</v>
      </c>
      <c r="H180" s="4">
        <v>2</v>
      </c>
      <c r="I180" s="4">
        <v>3</v>
      </c>
      <c r="J180" s="4">
        <v>3</v>
      </c>
      <c r="K180" s="4">
        <v>3</v>
      </c>
      <c r="L180" s="4">
        <v>3</v>
      </c>
      <c r="M180" s="73">
        <f>SUM(G180:L180)</f>
        <v>17</v>
      </c>
      <c r="N180" s="146">
        <f>M181/600*100</f>
        <v>60.833333333333329</v>
      </c>
      <c r="O180" s="134">
        <f>(G186*G180)+(H186*H180)+(I186*I180)+(J186*J180)+(L186*L180)+(K186*K180)</f>
        <v>45.000000000000007</v>
      </c>
      <c r="P180" s="118">
        <f>O180/M180</f>
        <v>2.6470588235294121</v>
      </c>
      <c r="Q180" s="18"/>
      <c r="R180" s="149" t="str">
        <f>IF(P180&lt;1, " Drop Out Due to Low GPA ", "")</f>
        <v/>
      </c>
      <c r="S180" s="19"/>
      <c r="T180" s="3">
        <v>3</v>
      </c>
      <c r="U180" s="4">
        <v>2</v>
      </c>
      <c r="V180" s="4">
        <v>3</v>
      </c>
      <c r="W180" s="4">
        <v>3</v>
      </c>
      <c r="X180" s="4">
        <v>3</v>
      </c>
      <c r="Y180" s="4">
        <v>3</v>
      </c>
      <c r="Z180" s="73">
        <f>SUM(T180:Y180)</f>
        <v>17</v>
      </c>
      <c r="AA180" s="140">
        <f>Z181/550*100</f>
        <v>65.454545454545453</v>
      </c>
      <c r="AB180" s="133">
        <f>(T186*T180)+(U186*U180)+(V186*V180)+(W186*W180)+(X186*X180)+(Y180*Y186)</f>
        <v>43.4</v>
      </c>
      <c r="AC180" s="118">
        <f>AB180/Z180</f>
        <v>2.552941176470588</v>
      </c>
      <c r="AD180" s="84"/>
      <c r="AE180" s="124">
        <f>(O180+AB180)/(M180+Z180)</f>
        <v>2.6</v>
      </c>
      <c r="AF180" s="81"/>
      <c r="AG180" s="127" t="str">
        <f>IF(AE180&lt;1.5, " Drop Out Due to Low CGPA ", "")</f>
        <v/>
      </c>
      <c r="AH180" s="19"/>
      <c r="AI180" s="3">
        <v>3</v>
      </c>
      <c r="AJ180" s="4">
        <v>3</v>
      </c>
      <c r="AK180" s="4">
        <v>3</v>
      </c>
      <c r="AL180" s="4">
        <v>3</v>
      </c>
      <c r="AM180" s="4">
        <v>3</v>
      </c>
      <c r="AN180" s="4">
        <v>3</v>
      </c>
      <c r="AO180" s="73">
        <f>SUM(AI180:AN180)</f>
        <v>18</v>
      </c>
      <c r="AP180" s="135">
        <f>AO181/550*100</f>
        <v>75.454545454545453</v>
      </c>
      <c r="AQ180" s="121">
        <f>(AI186*AI180)+(AJ186*AJ180)+(AK186*AK180)+(AL180*AL186)+(AM186*AM180)+(AN186*AN180)</f>
        <v>51.599999999999994</v>
      </c>
      <c r="AR180" s="123">
        <f>AQ180/AO180</f>
        <v>2.8666666666666663</v>
      </c>
      <c r="AS180" s="81"/>
      <c r="AT180" s="124">
        <f>(O180+AB180+AQ180)/(M180+Z180+AO180)</f>
        <v>2.6923076923076925</v>
      </c>
      <c r="AU180" s="81"/>
      <c r="AV180" s="127" t="str">
        <f>IF(AT180&lt;1.75, " Drop Out Due to Low CGPA ", "")</f>
        <v/>
      </c>
      <c r="AW180" s="19"/>
      <c r="AX180" s="3">
        <v>3</v>
      </c>
      <c r="AY180" s="4">
        <v>3</v>
      </c>
      <c r="AZ180" s="4">
        <v>3</v>
      </c>
      <c r="BA180" s="4">
        <v>3</v>
      </c>
      <c r="BB180" s="4">
        <v>2</v>
      </c>
      <c r="BC180" s="85">
        <f>SUM(AX180:BB180)</f>
        <v>14</v>
      </c>
      <c r="BD180" s="130">
        <f>BC181/400*100</f>
        <v>72</v>
      </c>
      <c r="BE180" s="133">
        <f>(AX186*AX180)+(AY186*AY180)+(AZ186*AZ180)+(BA186*BA180)+(BB186*BB180)</f>
        <v>34</v>
      </c>
      <c r="BF180" s="118">
        <f>BE180/BC180</f>
        <v>2.4285714285714284</v>
      </c>
      <c r="BG180" s="84"/>
      <c r="BH180" s="124">
        <f>(O180+AB180+AQ180+BE180)/(M180+Z180+AO180+BC180)</f>
        <v>2.6363636363636362</v>
      </c>
      <c r="BI180" s="84"/>
      <c r="BJ180" s="127" t="str">
        <f>IF(BH180&lt;2.5, " Drop Out Due to Low CGPA ", "")</f>
        <v/>
      </c>
      <c r="BK180" s="14"/>
      <c r="BL180" s="118" t="e">
        <f>#REF!/#REF!</f>
        <v>#REF!</v>
      </c>
      <c r="BM180" s="96"/>
      <c r="BN180" s="96"/>
      <c r="BO180" s="96"/>
      <c r="BP180" s="96"/>
      <c r="BQ180" s="96"/>
      <c r="BR180" s="96"/>
      <c r="BS180" s="137">
        <f>BC181+AO181+Z181+M181</f>
        <v>1428</v>
      </c>
      <c r="BT180" s="20"/>
      <c r="BU180" s="137">
        <f>BS180/2100*100</f>
        <v>68</v>
      </c>
      <c r="BV180" s="20"/>
      <c r="BW180" s="124">
        <f>(BE180+AQ180+AB180+O180)/(M180+Z180+AO180+BC180)</f>
        <v>2.6363636363636362</v>
      </c>
      <c r="BX180" s="21"/>
      <c r="BY180" s="140" t="str">
        <f>IF(BU180&gt;=85,"A",IF(BU180&gt;=80,"A-",IF(BU180&gt;=75,"B+",IF(BU180&gt;=70,"B",IF(BU180&gt;=65,"B-",IF(BU180&gt;=61,"C+",IF(BU180&gt;=58,"C",IF(BU180&gt;=55,"C-",IF(BU180&gt;=50,"D","F")))))))))</f>
        <v>B-</v>
      </c>
      <c r="BZ180" s="2"/>
      <c r="CA180" s="143"/>
    </row>
    <row r="181" spans="1:79" x14ac:dyDescent="0.25">
      <c r="A181" s="119"/>
      <c r="C181" s="22" t="s">
        <v>116</v>
      </c>
      <c r="D181" s="16"/>
      <c r="E181" s="23" t="s">
        <v>8</v>
      </c>
      <c r="F181" s="16"/>
      <c r="G181" s="6">
        <v>67</v>
      </c>
      <c r="H181" s="5">
        <v>35</v>
      </c>
      <c r="I181" s="5">
        <v>77</v>
      </c>
      <c r="J181" s="5">
        <v>62</v>
      </c>
      <c r="K181" s="5">
        <v>57</v>
      </c>
      <c r="L181" s="5">
        <v>67</v>
      </c>
      <c r="M181" s="74">
        <f>L181+K181+J181+I181+H181+G181</f>
        <v>365</v>
      </c>
      <c r="N181" s="147"/>
      <c r="O181" s="134"/>
      <c r="P181" s="119"/>
      <c r="Q181" s="80"/>
      <c r="R181" s="150"/>
      <c r="S181" s="19"/>
      <c r="T181" s="6">
        <v>76</v>
      </c>
      <c r="U181" s="5">
        <v>42</v>
      </c>
      <c r="V181" s="5">
        <v>69</v>
      </c>
      <c r="W181" s="5">
        <v>65</v>
      </c>
      <c r="X181" s="5">
        <v>55</v>
      </c>
      <c r="Y181" s="5">
        <v>53</v>
      </c>
      <c r="Z181" s="74">
        <f>T181+U181+V181+W181+X181+Y181</f>
        <v>360</v>
      </c>
      <c r="AA181" s="141"/>
      <c r="AB181" s="119"/>
      <c r="AC181" s="119"/>
      <c r="AD181" s="82"/>
      <c r="AE181" s="125"/>
      <c r="AF181" s="82"/>
      <c r="AG181" s="128"/>
      <c r="AH181" s="19"/>
      <c r="AI181" s="6">
        <v>63</v>
      </c>
      <c r="AJ181" s="5">
        <v>65</v>
      </c>
      <c r="AK181" s="5">
        <v>60</v>
      </c>
      <c r="AL181" s="5">
        <v>65</v>
      </c>
      <c r="AM181" s="5">
        <v>79</v>
      </c>
      <c r="AN181" s="5">
        <v>83</v>
      </c>
      <c r="AO181" s="74">
        <f>AI181+AJ181+AK181+AL181+AM181+AN181</f>
        <v>415</v>
      </c>
      <c r="AP181" s="135"/>
      <c r="AQ181" s="122"/>
      <c r="AR181" s="119"/>
      <c r="AS181" s="82"/>
      <c r="AT181" s="125"/>
      <c r="AU181" s="82"/>
      <c r="AV181" s="128"/>
      <c r="AW181" s="19"/>
      <c r="AX181" s="6">
        <v>55</v>
      </c>
      <c r="AY181" s="5">
        <v>76</v>
      </c>
      <c r="AZ181" s="5">
        <v>61</v>
      </c>
      <c r="BA181" s="5">
        <v>60</v>
      </c>
      <c r="BB181" s="5">
        <v>36</v>
      </c>
      <c r="BC181" s="79">
        <f>AX181+AY181+AZ181+BA181+BB181</f>
        <v>288</v>
      </c>
      <c r="BD181" s="131"/>
      <c r="BE181" s="134"/>
      <c r="BF181" s="123"/>
      <c r="BG181" s="81"/>
      <c r="BH181" s="125"/>
      <c r="BI181" s="81"/>
      <c r="BJ181" s="128"/>
      <c r="BK181" s="14"/>
      <c r="BL181" s="119"/>
      <c r="BM181" s="97"/>
      <c r="BN181" s="97"/>
      <c r="BO181" s="97"/>
      <c r="BP181" s="97"/>
      <c r="BQ181" s="97"/>
      <c r="BR181" s="97"/>
      <c r="BS181" s="138"/>
      <c r="BT181" s="13"/>
      <c r="BU181" s="138"/>
      <c r="BV181" s="13"/>
      <c r="BW181" s="125"/>
      <c r="BX181" s="13"/>
      <c r="BY181" s="141"/>
      <c r="BZ181" s="2"/>
      <c r="CA181" s="144"/>
    </row>
    <row r="182" spans="1:79" x14ac:dyDescent="0.25">
      <c r="A182" s="119"/>
      <c r="C182" s="22"/>
      <c r="D182" s="16"/>
      <c r="E182" s="23"/>
      <c r="F182" s="16"/>
      <c r="G182" s="6">
        <f>G181</f>
        <v>67</v>
      </c>
      <c r="H182" s="5">
        <f>H181*2</f>
        <v>70</v>
      </c>
      <c r="I182" s="5">
        <f t="shared" ref="I182" si="182">I181</f>
        <v>77</v>
      </c>
      <c r="J182" s="5">
        <f>J181</f>
        <v>62</v>
      </c>
      <c r="K182" s="5">
        <f>K181</f>
        <v>57</v>
      </c>
      <c r="L182" s="5">
        <f>L181</f>
        <v>67</v>
      </c>
      <c r="M182" s="74"/>
      <c r="N182" s="147"/>
      <c r="O182" s="134"/>
      <c r="P182" s="119"/>
      <c r="Q182" s="80"/>
      <c r="R182" s="150"/>
      <c r="S182" s="19"/>
      <c r="T182" s="6">
        <f>T181</f>
        <v>76</v>
      </c>
      <c r="U182" s="5">
        <f>U181*2</f>
        <v>84</v>
      </c>
      <c r="V182" s="5">
        <f t="shared" ref="V182" si="183">V181</f>
        <v>69</v>
      </c>
      <c r="W182" s="5">
        <f>W181</f>
        <v>65</v>
      </c>
      <c r="X182" s="5">
        <f>X181</f>
        <v>55</v>
      </c>
      <c r="Y182" s="5">
        <f>Y181</f>
        <v>53</v>
      </c>
      <c r="Z182" s="74"/>
      <c r="AA182" s="141"/>
      <c r="AB182" s="119"/>
      <c r="AC182" s="119"/>
      <c r="AD182" s="82"/>
      <c r="AE182" s="125"/>
      <c r="AF182" s="82"/>
      <c r="AG182" s="128"/>
      <c r="AH182" s="19"/>
      <c r="AI182" s="6">
        <f>AI181</f>
        <v>63</v>
      </c>
      <c r="AJ182" s="5">
        <f>AJ181</f>
        <v>65</v>
      </c>
      <c r="AK182" s="5">
        <f t="shared" ref="AK182:AN182" si="184">AK181</f>
        <v>60</v>
      </c>
      <c r="AL182" s="5">
        <f t="shared" si="184"/>
        <v>65</v>
      </c>
      <c r="AM182" s="5">
        <f t="shared" si="184"/>
        <v>79</v>
      </c>
      <c r="AN182" s="5">
        <f t="shared" si="184"/>
        <v>83</v>
      </c>
      <c r="AO182" s="74"/>
      <c r="AP182" s="135"/>
      <c r="AQ182" s="122"/>
      <c r="AR182" s="119"/>
      <c r="AS182" s="82"/>
      <c r="AT182" s="125"/>
      <c r="AU182" s="82"/>
      <c r="AV182" s="128"/>
      <c r="AW182" s="19"/>
      <c r="AX182" s="6">
        <f>AX181</f>
        <v>55</v>
      </c>
      <c r="AY182" s="5">
        <f>AY181</f>
        <v>76</v>
      </c>
      <c r="AZ182" s="5">
        <f t="shared" ref="AZ182" si="185">AZ181</f>
        <v>61</v>
      </c>
      <c r="BA182" s="5">
        <f>BA181</f>
        <v>60</v>
      </c>
      <c r="BB182" s="5">
        <f>BB181*2</f>
        <v>72</v>
      </c>
      <c r="BC182" s="79"/>
      <c r="BD182" s="131"/>
      <c r="BE182" s="134"/>
      <c r="BF182" s="123"/>
      <c r="BG182" s="81"/>
      <c r="BH182" s="125"/>
      <c r="BI182" s="81"/>
      <c r="BJ182" s="128"/>
      <c r="BK182" s="14"/>
      <c r="BL182" s="119"/>
      <c r="BM182" s="97"/>
      <c r="BN182" s="97"/>
      <c r="BO182" s="97"/>
      <c r="BP182" s="97"/>
      <c r="BQ182" s="97"/>
      <c r="BR182" s="97"/>
      <c r="BS182" s="138"/>
      <c r="BT182" s="13"/>
      <c r="BU182" s="138"/>
      <c r="BV182" s="13"/>
      <c r="BW182" s="125"/>
      <c r="BX182" s="13"/>
      <c r="BY182" s="141"/>
      <c r="BZ182" s="2"/>
      <c r="CA182" s="144"/>
    </row>
    <row r="183" spans="1:79" x14ac:dyDescent="0.25">
      <c r="A183" s="119"/>
      <c r="C183" s="22"/>
      <c r="D183" s="16"/>
      <c r="E183" s="23"/>
      <c r="F183" s="16"/>
      <c r="G183" s="6"/>
      <c r="H183" s="5" t="s">
        <v>20</v>
      </c>
      <c r="I183" s="5"/>
      <c r="J183" s="5"/>
      <c r="K183" s="5"/>
      <c r="L183" s="5"/>
      <c r="M183" s="74"/>
      <c r="N183" s="147"/>
      <c r="O183" s="134"/>
      <c r="P183" s="119"/>
      <c r="Q183" s="80"/>
      <c r="R183" s="150"/>
      <c r="S183" s="19"/>
      <c r="T183" s="6"/>
      <c r="U183" s="5" t="s">
        <v>20</v>
      </c>
      <c r="V183" s="5"/>
      <c r="W183" s="5"/>
      <c r="X183" s="5"/>
      <c r="Y183" s="5"/>
      <c r="Z183" s="74"/>
      <c r="AA183" s="141"/>
      <c r="AB183" s="119"/>
      <c r="AC183" s="119"/>
      <c r="AD183" s="82"/>
      <c r="AE183" s="125"/>
      <c r="AF183" s="82"/>
      <c r="AG183" s="128"/>
      <c r="AH183" s="19"/>
      <c r="AI183" s="6"/>
      <c r="AJ183" s="5" t="s">
        <v>20</v>
      </c>
      <c r="AK183" s="5"/>
      <c r="AL183" s="5"/>
      <c r="AM183" s="5"/>
      <c r="AN183" s="5"/>
      <c r="AO183" s="74"/>
      <c r="AP183" s="135"/>
      <c r="AQ183" s="122"/>
      <c r="AR183" s="119"/>
      <c r="AS183" s="82"/>
      <c r="AT183" s="125"/>
      <c r="AU183" s="82"/>
      <c r="AV183" s="128"/>
      <c r="AW183" s="19"/>
      <c r="AX183" s="6"/>
      <c r="AY183" s="5" t="s">
        <v>20</v>
      </c>
      <c r="AZ183" s="5"/>
      <c r="BA183" s="5"/>
      <c r="BB183" s="5"/>
      <c r="BC183" s="79"/>
      <c r="BD183" s="131"/>
      <c r="BE183" s="134"/>
      <c r="BF183" s="123"/>
      <c r="BG183" s="81"/>
      <c r="BH183" s="125"/>
      <c r="BI183" s="81"/>
      <c r="BJ183" s="128"/>
      <c r="BK183" s="14"/>
      <c r="BL183" s="119"/>
      <c r="BM183" s="97"/>
      <c r="BN183" s="97"/>
      <c r="BO183" s="97"/>
      <c r="BP183" s="97"/>
      <c r="BQ183" s="97"/>
      <c r="BR183" s="97"/>
      <c r="BS183" s="138"/>
      <c r="BT183" s="13"/>
      <c r="BU183" s="138"/>
      <c r="BV183" s="13"/>
      <c r="BW183" s="125"/>
      <c r="BX183" s="13"/>
      <c r="BY183" s="141"/>
      <c r="BZ183" s="2"/>
      <c r="CA183" s="144"/>
    </row>
    <row r="184" spans="1:79" x14ac:dyDescent="0.25">
      <c r="A184" s="119"/>
      <c r="C184" s="24"/>
      <c r="D184" s="16"/>
      <c r="E184" s="23" t="s">
        <v>5</v>
      </c>
      <c r="F184" s="16"/>
      <c r="G184" s="6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74">
        <v>0</v>
      </c>
      <c r="N184" s="147"/>
      <c r="O184" s="134"/>
      <c r="P184" s="119"/>
      <c r="Q184" s="80"/>
      <c r="R184" s="150"/>
      <c r="S184" s="19"/>
      <c r="T184" s="6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77"/>
      <c r="AA184" s="141"/>
      <c r="AB184" s="119"/>
      <c r="AC184" s="119"/>
      <c r="AD184" s="82"/>
      <c r="AE184" s="125"/>
      <c r="AF184" s="82"/>
      <c r="AG184" s="128"/>
      <c r="AH184" s="19"/>
      <c r="AI184" s="6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0</v>
      </c>
      <c r="AO184" s="77"/>
      <c r="AP184" s="135"/>
      <c r="AQ184" s="122"/>
      <c r="AR184" s="119"/>
      <c r="AS184" s="82"/>
      <c r="AT184" s="125"/>
      <c r="AU184" s="82"/>
      <c r="AV184" s="128"/>
      <c r="AW184" s="19"/>
      <c r="AX184" s="6">
        <v>0</v>
      </c>
      <c r="AY184" s="5">
        <v>0</v>
      </c>
      <c r="AZ184" s="5">
        <v>0</v>
      </c>
      <c r="BA184" s="5">
        <v>0</v>
      </c>
      <c r="BB184" s="5">
        <v>0</v>
      </c>
      <c r="BC184" s="26"/>
      <c r="BD184" s="131"/>
      <c r="BE184" s="134"/>
      <c r="BF184" s="123"/>
      <c r="BG184" s="81"/>
      <c r="BH184" s="125"/>
      <c r="BI184" s="81"/>
      <c r="BJ184" s="128"/>
      <c r="BK184" s="14"/>
      <c r="BL184" s="119"/>
      <c r="BM184" s="97"/>
      <c r="BN184" s="97"/>
      <c r="BO184" s="97"/>
      <c r="BP184" s="97"/>
      <c r="BQ184" s="97"/>
      <c r="BR184" s="97"/>
      <c r="BS184" s="138"/>
      <c r="BT184" s="13"/>
      <c r="BU184" s="138"/>
      <c r="BV184" s="13"/>
      <c r="BW184" s="125"/>
      <c r="BX184" s="13"/>
      <c r="BY184" s="141"/>
      <c r="BZ184" s="2"/>
      <c r="CA184" s="144"/>
    </row>
    <row r="185" spans="1:79" x14ac:dyDescent="0.25">
      <c r="A185" s="119"/>
      <c r="C185" s="24" t="s">
        <v>82</v>
      </c>
      <c r="D185" s="16"/>
      <c r="E185" s="23" t="s">
        <v>6</v>
      </c>
      <c r="F185" s="16"/>
      <c r="G185" s="6" t="str">
        <f>IF(G182&gt;=90,"A+",IF(G182&gt;=85,"A",IF(G182&gt;=80,"A-",IF(G182&gt;=75,"B+",IF(G182&gt;=73,"B",IF(G182&gt;=70,"B-",IF(G182&gt;=66,"C+",IF(G182&gt;=63,"C",IF(G182&gt;=60,"C-",IF(G182&gt;=50,"D","F"))))))))))</f>
        <v>C+</v>
      </c>
      <c r="H185" s="5" t="str">
        <f>IF(H182&gt;=90,"A+",IF(H182&gt;=85,"A",IF(H182&gt;=80,"A-",IF(H182&gt;=75,"B+",IF(H182&gt;=73,"B",IF(H182&gt;=70,"B-",IF(H182&gt;=66,"C+",IF(H182&gt;=63,"C",IF(H182&gt;=60,"C-",IF(H182&gt;=50,"D","F"))))))))))</f>
        <v>B-</v>
      </c>
      <c r="I185" s="5" t="str">
        <f t="shared" ref="I185:L185" si="186">IF(I182&gt;=90,"A+",IF(I182&gt;=85,"A",IF(I182&gt;=80,"A-",IF(I182&gt;=75,"B+",IF(I182&gt;=73,"B",IF(I182&gt;=70,"B-",IF(I182&gt;=66,"C+",IF(I182&gt;=63,"C",IF(I182&gt;=60,"C-",IF(I182&gt;=50,"D","F"))))))))))</f>
        <v>B+</v>
      </c>
      <c r="J185" s="5" t="str">
        <f t="shared" si="186"/>
        <v>C-</v>
      </c>
      <c r="K185" s="5" t="str">
        <f t="shared" si="186"/>
        <v>D</v>
      </c>
      <c r="L185" s="5" t="str">
        <f t="shared" si="186"/>
        <v>C+</v>
      </c>
      <c r="M185" s="74">
        <f>VLOOKUP($O$5,vtABLE,2,FALSE)</f>
        <v>0</v>
      </c>
      <c r="N185" s="147"/>
      <c r="O185" s="134"/>
      <c r="P185" s="119"/>
      <c r="Q185" s="80"/>
      <c r="R185" s="150"/>
      <c r="S185" s="19"/>
      <c r="T185" s="6" t="str">
        <f>IF(T182&gt;=90,"A+",IF(T182&gt;=85,"A",IF(T182&gt;=80,"A-",IF(T182&gt;=75,"B+",IF(T182&gt;=73,"B",IF(T182&gt;=70,"B-",IF(T182&gt;=66,"C+",IF(T182&gt;=63,"C",IF(T182&gt;=60,"C-",IF(T182&gt;=50,"D","F"))))))))))</f>
        <v>B+</v>
      </c>
      <c r="U185" s="5" t="str">
        <f>IF(U182&gt;=90,"A+",IF(U182&gt;=85,"A",IF(U182&gt;=80,"A-",IF(U182&gt;=75,"B+",IF(U182&gt;=73,"B",IF(U182&gt;=70,"B-",IF(U182&gt;=66,"C+",IF(U182&gt;=63,"C",IF(U182&gt;=60,"C-",IF(U182&gt;=50,"D","F"))))))))))</f>
        <v>A-</v>
      </c>
      <c r="V185" s="5" t="str">
        <f t="shared" ref="V185:Y185" si="187">IF(V182&gt;=90,"A+",IF(V182&gt;=85,"A",IF(V182&gt;=80,"A-",IF(V182&gt;=75,"B+",IF(V182&gt;=73,"B",IF(V182&gt;=70,"B-",IF(V182&gt;=66,"C+",IF(V182&gt;=63,"C",IF(V182&gt;=60,"C-",IF(V182&gt;=50,"D","F"))))))))))</f>
        <v>C+</v>
      </c>
      <c r="W185" s="5" t="str">
        <f t="shared" si="187"/>
        <v>C</v>
      </c>
      <c r="X185" s="5" t="str">
        <f t="shared" si="187"/>
        <v>D</v>
      </c>
      <c r="Y185" s="5" t="str">
        <f t="shared" si="187"/>
        <v>D</v>
      </c>
      <c r="Z185" s="77"/>
      <c r="AA185" s="141"/>
      <c r="AB185" s="119"/>
      <c r="AC185" s="119"/>
      <c r="AD185" s="82"/>
      <c r="AE185" s="125"/>
      <c r="AF185" s="82"/>
      <c r="AG185" s="128"/>
      <c r="AH185" s="19"/>
      <c r="AI185" s="6" t="str">
        <f>IF(AI182&gt;=90,"A+",IF(AI182&gt;=85,"A",IF(AI182&gt;=80,"A-",IF(AI182&gt;=75,"B+",IF(AI182&gt;=73,"B",IF(AI182&gt;=70,"B-",IF(AI182&gt;=66,"C+",IF(AI182&gt;=63,"C",IF(AI182&gt;=60,"C-",IF(AI182&gt;=50,"D","F"))))))))))</f>
        <v>C</v>
      </c>
      <c r="AJ185" s="5" t="str">
        <f>IF(AJ182&gt;=90,"A+",IF(AJ182&gt;=85,"A",IF(AJ182&gt;=80,"A-",IF(AJ182&gt;=75,"B+",IF(AJ182&gt;=73,"B",IF(AJ182&gt;=70,"B-",IF(AJ182&gt;=66,"C+",IF(AJ182&gt;=63,"C",IF(AJ182&gt;=60,"C-",IF(AJ182&gt;=50,"D","F"))))))))))</f>
        <v>C</v>
      </c>
      <c r="AK185" s="5" t="str">
        <f t="shared" ref="AK185:AN185" si="188">IF(AK182&gt;=90,"A+",IF(AK182&gt;=85,"A",IF(AK182&gt;=80,"A-",IF(AK182&gt;=75,"B+",IF(AK182&gt;=73,"B",IF(AK182&gt;=70,"B-",IF(AK182&gt;=66,"C+",IF(AK182&gt;=63,"C",IF(AK182&gt;=60,"C-",IF(AK182&gt;=50,"D","F"))))))))))</f>
        <v>C-</v>
      </c>
      <c r="AL185" s="5" t="str">
        <f t="shared" si="188"/>
        <v>C</v>
      </c>
      <c r="AM185" s="5" t="str">
        <f t="shared" si="188"/>
        <v>B+</v>
      </c>
      <c r="AN185" s="5" t="str">
        <f t="shared" si="188"/>
        <v>A-</v>
      </c>
      <c r="AO185" s="77"/>
      <c r="AP185" s="135"/>
      <c r="AQ185" s="122"/>
      <c r="AR185" s="119"/>
      <c r="AS185" s="82"/>
      <c r="AT185" s="125"/>
      <c r="AU185" s="82"/>
      <c r="AV185" s="128"/>
      <c r="AW185" s="19"/>
      <c r="AX185" s="6" t="str">
        <f>IF(AX182&gt;=90,"A+",IF(AX182&gt;=85,"A",IF(AX182&gt;=80,"A-",IF(AX182&gt;=75,"B+",IF(AX182&gt;=73,"B",IF(AX182&gt;=70,"B-",IF(AX182&gt;=66,"C+",IF(AX182&gt;=63,"C",IF(AX182&gt;=60,"C-",IF(AX182&gt;=50,"D","F"))))))))))</f>
        <v>D</v>
      </c>
      <c r="AY185" s="5" t="str">
        <f>IF(AY182&gt;=90,"A+",IF(AY182&gt;=85,"A",IF(AY182&gt;=80,"A-",IF(AY182&gt;=75,"B+",IF(AY182&gt;=73,"B",IF(AY182&gt;=70,"B-",IF(AY182&gt;=66,"C+",IF(AY182&gt;=63,"C",IF(AY182&gt;=60,"C-",IF(AY182&gt;=50,"D","F"))))))))))</f>
        <v>B+</v>
      </c>
      <c r="AZ185" s="5" t="str">
        <f t="shared" ref="AZ185:BB185" si="189">IF(AZ182&gt;=90,"A+",IF(AZ182&gt;=85,"A",IF(AZ182&gt;=80,"A-",IF(AZ182&gt;=75,"B+",IF(AZ182&gt;=73,"B",IF(AZ182&gt;=70,"B-",IF(AZ182&gt;=66,"C+",IF(AZ182&gt;=63,"C",IF(AZ182&gt;=60,"C-",IF(AZ182&gt;=50,"D","F"))))))))))</f>
        <v>C-</v>
      </c>
      <c r="BA185" s="5" t="str">
        <f t="shared" si="189"/>
        <v>C-</v>
      </c>
      <c r="BB185" s="5" t="str">
        <f t="shared" si="189"/>
        <v>B-</v>
      </c>
      <c r="BC185" s="26"/>
      <c r="BD185" s="131"/>
      <c r="BE185" s="134"/>
      <c r="BF185" s="123"/>
      <c r="BG185" s="81"/>
      <c r="BH185" s="125"/>
      <c r="BI185" s="81"/>
      <c r="BJ185" s="128"/>
      <c r="BK185" s="14"/>
      <c r="BL185" s="119"/>
      <c r="BM185" s="97"/>
      <c r="BN185" s="97"/>
      <c r="BO185" s="97"/>
      <c r="BP185" s="97"/>
      <c r="BQ185" s="97"/>
      <c r="BR185" s="97"/>
      <c r="BS185" s="138"/>
      <c r="BT185" s="13"/>
      <c r="BU185" s="138"/>
      <c r="BV185" s="13"/>
      <c r="BW185" s="125"/>
      <c r="BX185" s="13"/>
      <c r="BY185" s="141"/>
      <c r="BZ185" s="2"/>
      <c r="CA185" s="144"/>
    </row>
    <row r="186" spans="1:79" ht="15.75" thickBot="1" x14ac:dyDescent="0.3">
      <c r="A186" s="120"/>
      <c r="C186" s="25" t="s">
        <v>117</v>
      </c>
      <c r="D186" s="16"/>
      <c r="E186" s="83" t="s">
        <v>7</v>
      </c>
      <c r="F186" s="16"/>
      <c r="G186" s="29" t="str">
        <f>IF(G182&gt;=80,"4.00", IF(G182=79,"3.90",IF(G182=78,"3.80",IF(G182=77,"3.70",IF(G182=76,"3.60",IF(G182=75,"3.50",IF(G182=74,"3.40",IF(G182&gt;=73,"3.30",IF(G182&gt;=72,"3.20",IF(G182=71,"3.10",IF(G182&gt;=70,"3.00",IF(G182&gt;=69,"2.90",IF(G182=68,"2.80",IF(G182=67,"2.70",IF(G182=66,"2.60",IF(G182=65,"2.50",IF(G182=64,"2.40",IF(G182=63,"2.30",IF(G182=62,"2.20",IF(G182=61,"2.10",IF(G182=60,"2.00",IF(G182=59,"1.90",IF(G182=58,"1.80",IF(G182=57,"1.70",IF(G182=56,"1.60",IF(G182=55,"1.50",IF(G182=54,"1.40",IF(G182=53,"1.30",IF(G182=52,"1.20",IF(G182=51,"1.10",IF(G182=50,"1.00","0.00")))))))))))))))))))))))))))))))</f>
        <v>2.70</v>
      </c>
      <c r="H186" s="30" t="str">
        <f t="shared" ref="H186:L186" si="190">IF(H182&gt;=80,"4.00", IF(H182=79,"3.90",IF(H182=78,"3.80",IF(H182=77,"3.70",IF(H182=76,"3.60",IF(H182=75,"3.50",IF(H182=74,"3.40",IF(H182&gt;=73,"3.30",IF(H182&gt;=72,"3.20",IF(H182=71,"3.10",IF(H182&gt;=70,"3.00",IF(H182&gt;=69,"2.90",IF(H182=68,"2.80",IF(H182=67,"2.70",IF(H182=66,"2.60",IF(H182=65,"2.50",IF(H182=64,"2.40",IF(H182=63,"2.30",IF(H182=62,"2.20",IF(H182=61,"2.10",IF(H182=60,"2.00",IF(H182=59,"1.90",IF(H182=58,"1.80",IF(H182=57,"1.70",IF(H182=56,"1.60",IF(H182=55,"1.50",IF(H182=54,"1.40",IF(H182=53,"1.30",IF(H182=52,"1.20",IF(H182=51,"1.10",IF(H182=50,"1.00","0.00")))))))))))))))))))))))))))))))</f>
        <v>3.00</v>
      </c>
      <c r="I186" s="30" t="str">
        <f t="shared" si="190"/>
        <v>3.70</v>
      </c>
      <c r="J186" s="30" t="str">
        <f t="shared" si="190"/>
        <v>2.20</v>
      </c>
      <c r="K186" s="30" t="str">
        <f t="shared" si="190"/>
        <v>1.70</v>
      </c>
      <c r="L186" s="30" t="str">
        <f t="shared" si="190"/>
        <v>2.70</v>
      </c>
      <c r="M186" s="75"/>
      <c r="N186" s="148"/>
      <c r="O186" s="134"/>
      <c r="P186" s="120"/>
      <c r="Q186" s="80"/>
      <c r="R186" s="151"/>
      <c r="S186" s="19"/>
      <c r="T186" s="29" t="str">
        <f>IF(T182&gt;=80,"4.00", IF(T182=79,"3.90",IF(T182=78,"3.80",IF(T182=77,"3.70",IF(T182=76,"3.60",IF(T182=75,"3.50",IF(T182=74,"3.40",IF(T182&gt;=73,"3.30",IF(T182&gt;=72,"3.20",IF(T182=71,"3.10",IF(T182&gt;=70,"3.00",IF(T182&gt;=69,"2.90",IF(T182=68,"2.80",IF(T182=67,"2.70",IF(T182=66,"2.60",IF(T182=65,"2.50",IF(T182=64,"2.40",IF(T182=63,"2.30",IF(T182=62,"2.20",IF(T182=61,"2.10",IF(T182=60,"2.00",IF(T182=59,"1.90",IF(T182=58,"1.80",IF(T182=57,"1.70",IF(T182=56,"1.60",IF(T182=55,"1.50",IF(T182=54,"1.40",IF(T182=53,"1.30",IF(T182=52,"1.20",IF(T182=51,"1.10",IF(T182=50,"1.00","0.00")))))))))))))))))))))))))))))))</f>
        <v>3.60</v>
      </c>
      <c r="U186" s="30" t="str">
        <f t="shared" ref="U186:Y186" si="191">IF(U182&gt;=80,"4.00", IF(U182=79,"3.90",IF(U182=78,"3.80",IF(U182=77,"3.70",IF(U182=76,"3.60",IF(U182=75,"3.50",IF(U182=74,"3.40",IF(U182&gt;=73,"3.30",IF(U182&gt;=72,"3.20",IF(U182=71,"3.10",IF(U182&gt;=70,"3.00",IF(U182&gt;=69,"2.90",IF(U182=68,"2.80",IF(U182=67,"2.70",IF(U182=66,"2.60",IF(U182=65,"2.50",IF(U182=64,"2.40",IF(U182=63,"2.30",IF(U182=62,"2.20",IF(U182=61,"2.10",IF(U182=60,"2.00",IF(U182=59,"1.90",IF(U182=58,"1.80",IF(U182=57,"1.70",IF(U182=56,"1.60",IF(U182=55,"1.50",IF(U182=54,"1.40",IF(U182=53,"1.30",IF(U182=52,"1.20",IF(U182=51,"1.10",IF(U182=50,"1.00","0.00")))))))))))))))))))))))))))))))</f>
        <v>4.00</v>
      </c>
      <c r="V186" s="30" t="str">
        <f t="shared" si="191"/>
        <v>2.90</v>
      </c>
      <c r="W186" s="30" t="str">
        <f t="shared" si="191"/>
        <v>2.50</v>
      </c>
      <c r="X186" s="30" t="str">
        <f t="shared" si="191"/>
        <v>1.50</v>
      </c>
      <c r="Y186" s="30" t="str">
        <f t="shared" si="191"/>
        <v>1.30</v>
      </c>
      <c r="Z186" s="75"/>
      <c r="AA186" s="142"/>
      <c r="AB186" s="120"/>
      <c r="AC186" s="120"/>
      <c r="AD186" s="83"/>
      <c r="AE186" s="126"/>
      <c r="AF186" s="83"/>
      <c r="AG186" s="129"/>
      <c r="AH186" s="19"/>
      <c r="AI186" s="29" t="str">
        <f>IF(AI182&gt;=80,"4.00", IF(AI182=79,"3.90",IF(AI182=78,"3.80",IF(AI182=77,"3.70",IF(AI182=76,"3.60",IF(AI182=75,"3.50",IF(AI182=74,"3.40",IF(AI182&gt;=73,"3.30",IF(AI182&gt;=72,"3.20",IF(AI182=71,"3.10",IF(AI182&gt;=70,"3.00",IF(AI182&gt;=69,"2.90",IF(AI182=68,"2.80",IF(AI182=67,"2.70",IF(AI182=66,"2.60",IF(AI182=65,"2.50",IF(AI182=64,"2.40",IF(AI182=63,"2.30",IF(AI182=62,"2.20",IF(AI182=61,"2.10",IF(AI182=60,"2.00",IF(AI182=59,"1.90",IF(AI182=58,"1.80",IF(AI182=57,"1.70",IF(AI182=56,"1.60",IF(AI182=55,"1.50",IF(AI182=54,"1.40",IF(AI182=53,"1.30",IF(AI182=52,"1.20",IF(AI182=51,"1.10",IF(AI182=50,"1.00","0.00")))))))))))))))))))))))))))))))</f>
        <v>2.30</v>
      </c>
      <c r="AJ186" s="30" t="str">
        <f t="shared" ref="AJ186:AN186" si="192">IF(AJ182&gt;=80,"4.00", IF(AJ182=79,"3.90",IF(AJ182=78,"3.80",IF(AJ182=77,"3.70",IF(AJ182=76,"3.60",IF(AJ182=75,"3.50",IF(AJ182=74,"3.40",IF(AJ182&gt;=73,"3.30",IF(AJ182&gt;=72,"3.20",IF(AJ182=71,"3.10",IF(AJ182&gt;=70,"3.00",IF(AJ182&gt;=69,"2.90",IF(AJ182=68,"2.80",IF(AJ182=67,"2.70",IF(AJ182=66,"2.60",IF(AJ182=65,"2.50",IF(AJ182=64,"2.40",IF(AJ182=63,"2.30",IF(AJ182=62,"2.20",IF(AJ182=61,"2.10",IF(AJ182=60,"2.00",IF(AJ182=59,"1.90",IF(AJ182=58,"1.80",IF(AJ182=57,"1.70",IF(AJ182=56,"1.60",IF(AJ182=55,"1.50",IF(AJ182=54,"1.40",IF(AJ182=53,"1.30",IF(AJ182=52,"1.20",IF(AJ182=51,"1.10",IF(AJ182=50,"1.00","0.00")))))))))))))))))))))))))))))))</f>
        <v>2.50</v>
      </c>
      <c r="AK186" s="30" t="str">
        <f t="shared" si="192"/>
        <v>2.00</v>
      </c>
      <c r="AL186" s="30" t="str">
        <f t="shared" si="192"/>
        <v>2.50</v>
      </c>
      <c r="AM186" s="30" t="str">
        <f t="shared" si="192"/>
        <v>3.90</v>
      </c>
      <c r="AN186" s="30" t="str">
        <f t="shared" si="192"/>
        <v>4.00</v>
      </c>
      <c r="AO186" s="75"/>
      <c r="AP186" s="136"/>
      <c r="AQ186" s="122"/>
      <c r="AR186" s="120"/>
      <c r="AS186" s="83"/>
      <c r="AT186" s="126"/>
      <c r="AU186" s="83"/>
      <c r="AV186" s="129"/>
      <c r="AW186" s="19"/>
      <c r="AX186" s="29" t="str">
        <f>IF(AX182&gt;=80,"4.00", IF(AX182=79,"3.90",IF(AX182=78,"3.80",IF(AX182=77,"3.70",IF(AX182=76,"3.60",IF(AX182=75,"3.50",IF(AX182=74,"3.40",IF(AX182&gt;=73,"3.30",IF(AX182&gt;=72,"3.20",IF(AX182=71,"3.10",IF(AX182&gt;=70,"3.00",IF(AX182&gt;=69,"2.90",IF(AX182=68,"2.80",IF(AX182=67,"2.70",IF(AX182=66,"2.60",IF(AX182=65,"2.50",IF(AX182=64,"2.40",IF(AX182=63,"2.30",IF(AX182=62,"2.20",IF(AX182=61,"2.10",IF(AX182=60,"2.00",IF(AX182=59,"1.90",IF(AX182=58,"1.80",IF(AX182=57,"1.70",IF(AX182=56,"1.60",IF(AX182=55,"1.50",IF(AX182=54,"1.40",IF(AX182=53,"1.30",IF(AX182=52,"1.20",IF(AX182=51,"1.10",IF(AX182=50,"1.00","0.00")))))))))))))))))))))))))))))))</f>
        <v>1.50</v>
      </c>
      <c r="AY186" s="30" t="str">
        <f t="shared" ref="AY186:BB186" si="193">IF(AY182&gt;=80,"4.00", IF(AY182=79,"3.90",IF(AY182=78,"3.80",IF(AY182=77,"3.70",IF(AY182=76,"3.60",IF(AY182=75,"3.50",IF(AY182=74,"3.40",IF(AY182&gt;=73,"3.30",IF(AY182&gt;=72,"3.20",IF(AY182=71,"3.10",IF(AY182&gt;=70,"3.00",IF(AY182&gt;=69,"2.90",IF(AY182=68,"2.80",IF(AY182=67,"2.70",IF(AY182=66,"2.60",IF(AY182=65,"2.50",IF(AY182=64,"2.40",IF(AY182=63,"2.30",IF(AY182=62,"2.20",IF(AY182=61,"2.10",IF(AY182=60,"2.00",IF(AY182=59,"1.90",IF(AY182=58,"1.80",IF(AY182=57,"1.70",IF(AY182=56,"1.60",IF(AY182=55,"1.50",IF(AY182=54,"1.40",IF(AY182=53,"1.30",IF(AY182=52,"1.20",IF(AY182=51,"1.10",IF(AY182=50,"1.00","0.00")))))))))))))))))))))))))))))))</f>
        <v>3.60</v>
      </c>
      <c r="AZ186" s="30" t="str">
        <f t="shared" si="193"/>
        <v>2.10</v>
      </c>
      <c r="BA186" s="30" t="str">
        <f t="shared" si="193"/>
        <v>2.00</v>
      </c>
      <c r="BB186" s="30" t="str">
        <f t="shared" si="193"/>
        <v>3.20</v>
      </c>
      <c r="BC186" s="31"/>
      <c r="BD186" s="132"/>
      <c r="BE186" s="134"/>
      <c r="BF186" s="153"/>
      <c r="BG186" s="86"/>
      <c r="BH186" s="126"/>
      <c r="BI186" s="86"/>
      <c r="BJ186" s="129"/>
      <c r="BK186" s="14"/>
      <c r="BL186" s="120"/>
      <c r="BM186" s="98"/>
      <c r="BN186" s="98"/>
      <c r="BO186" s="98"/>
      <c r="BP186" s="98"/>
      <c r="BQ186" s="98"/>
      <c r="BR186" s="98"/>
      <c r="BS186" s="139"/>
      <c r="BT186" s="13"/>
      <c r="BU186" s="139"/>
      <c r="BV186" s="13"/>
      <c r="BW186" s="126"/>
      <c r="BX186" s="13"/>
      <c r="BY186" s="142"/>
      <c r="BZ186" s="2"/>
      <c r="CA186" s="145"/>
    </row>
    <row r="187" spans="1:79" ht="15" customHeight="1" x14ac:dyDescent="0.25">
      <c r="A187" s="154">
        <v>26</v>
      </c>
      <c r="C187" s="15" t="s">
        <v>51</v>
      </c>
      <c r="D187" s="16"/>
      <c r="E187" s="17" t="s">
        <v>4</v>
      </c>
      <c r="F187" s="16"/>
      <c r="G187" s="3">
        <v>3</v>
      </c>
      <c r="H187" s="4">
        <v>2</v>
      </c>
      <c r="I187" s="4">
        <v>3</v>
      </c>
      <c r="J187" s="4">
        <v>3</v>
      </c>
      <c r="K187" s="4">
        <v>3</v>
      </c>
      <c r="L187" s="4">
        <v>3</v>
      </c>
      <c r="M187" s="73">
        <f>SUM(G187:L187)</f>
        <v>17</v>
      </c>
      <c r="N187" s="146">
        <f>M188/600*100</f>
        <v>0</v>
      </c>
      <c r="O187" s="134">
        <f>(G193*G187)+(H193*H187)+(I193*I187)+(J193*J187)+(L193*L187)+(K193*K187)</f>
        <v>0</v>
      </c>
      <c r="P187" s="118">
        <f>O187/M187</f>
        <v>0</v>
      </c>
      <c r="Q187" s="18"/>
      <c r="R187" s="149" t="str">
        <f>IF(P187&lt;1, " Drop Out Due to Low GPA ", "")</f>
        <v xml:space="preserve"> Drop Out Due to Low GPA </v>
      </c>
      <c r="S187" s="19"/>
      <c r="T187" s="109" t="s">
        <v>137</v>
      </c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1"/>
      <c r="AH187" s="19"/>
      <c r="AI187" s="109" t="s">
        <v>137</v>
      </c>
      <c r="AJ187" s="110"/>
      <c r="AK187" s="110"/>
      <c r="AL187" s="110"/>
      <c r="AM187" s="110"/>
      <c r="AN187" s="110"/>
      <c r="AO187" s="110"/>
      <c r="AP187" s="110"/>
      <c r="AQ187" s="110"/>
      <c r="AR187" s="110"/>
      <c r="AS187" s="110"/>
      <c r="AT187" s="110"/>
      <c r="AU187" s="110"/>
      <c r="AV187" s="111"/>
      <c r="AW187" s="19"/>
      <c r="AX187" s="109" t="s">
        <v>137</v>
      </c>
      <c r="AY187" s="110"/>
      <c r="AZ187" s="110"/>
      <c r="BA187" s="110"/>
      <c r="BB187" s="110"/>
      <c r="BC187" s="110"/>
      <c r="BD187" s="110"/>
      <c r="BE187" s="110"/>
      <c r="BF187" s="110"/>
      <c r="BG187" s="110"/>
      <c r="BH187" s="110"/>
      <c r="BI187" s="110"/>
      <c r="BJ187" s="110"/>
      <c r="BK187" s="111"/>
      <c r="BL187" s="118" t="e">
        <f>#REF!/#REF!</f>
        <v>#REF!</v>
      </c>
      <c r="BM187" s="96"/>
      <c r="BN187" s="96"/>
      <c r="BO187" s="96"/>
      <c r="BP187" s="96"/>
      <c r="BQ187" s="96"/>
      <c r="BR187" s="96"/>
      <c r="BS187" s="137">
        <f>BC188+AO188+Z188+M188</f>
        <v>0</v>
      </c>
      <c r="BT187" s="20"/>
      <c r="BU187" s="137">
        <f>BS187/2100*100</f>
        <v>0</v>
      </c>
      <c r="BV187" s="20"/>
      <c r="BW187" s="124">
        <f>(BE187+AQ187+AB187+O187)/(M187+Z187+AO187+BC187)</f>
        <v>0</v>
      </c>
      <c r="BX187" s="21"/>
      <c r="BY187" s="140" t="str">
        <f>IF(BU187&gt;=85,"A",IF(BU187&gt;=80,"A-",IF(BU187&gt;=75,"B+",IF(BU187&gt;=70,"B",IF(BU187&gt;=65,"B-",IF(BU187&gt;=61,"C+",IF(BU187&gt;=58,"C",IF(BU187&gt;=55,"C-",IF(BU187&gt;=50,"D","F")))))))))</f>
        <v>F</v>
      </c>
      <c r="BZ187" s="2"/>
      <c r="CA187" s="143"/>
    </row>
    <row r="188" spans="1:79" x14ac:dyDescent="0.25">
      <c r="A188" s="119"/>
      <c r="C188" s="22"/>
      <c r="D188" s="16"/>
      <c r="E188" s="23" t="s">
        <v>8</v>
      </c>
      <c r="F188" s="16"/>
      <c r="G188" s="106">
        <v>0</v>
      </c>
      <c r="H188" s="107">
        <v>0</v>
      </c>
      <c r="I188" s="107">
        <v>0</v>
      </c>
      <c r="J188" s="107">
        <v>0</v>
      </c>
      <c r="K188" s="107">
        <v>0</v>
      </c>
      <c r="L188" s="107">
        <v>0</v>
      </c>
      <c r="M188" s="74">
        <f>L188+K188+J188+I188+H188+G188</f>
        <v>0</v>
      </c>
      <c r="N188" s="147"/>
      <c r="O188" s="134"/>
      <c r="P188" s="119"/>
      <c r="Q188" s="80"/>
      <c r="R188" s="150"/>
      <c r="S188" s="19"/>
      <c r="T188" s="112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4"/>
      <c r="AH188" s="19"/>
      <c r="AI188" s="112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4"/>
      <c r="AW188" s="19"/>
      <c r="AX188" s="112"/>
      <c r="AY188" s="113"/>
      <c r="AZ188" s="113"/>
      <c r="BA188" s="113"/>
      <c r="BB188" s="113"/>
      <c r="BC188" s="113"/>
      <c r="BD188" s="113"/>
      <c r="BE188" s="113"/>
      <c r="BF188" s="113"/>
      <c r="BG188" s="113"/>
      <c r="BH188" s="113"/>
      <c r="BI188" s="113"/>
      <c r="BJ188" s="113"/>
      <c r="BK188" s="114"/>
      <c r="BL188" s="119"/>
      <c r="BM188" s="97"/>
      <c r="BN188" s="97"/>
      <c r="BO188" s="97"/>
      <c r="BP188" s="97"/>
      <c r="BQ188" s="97"/>
      <c r="BR188" s="97"/>
      <c r="BS188" s="138"/>
      <c r="BT188" s="13"/>
      <c r="BU188" s="138"/>
      <c r="BV188" s="13"/>
      <c r="BW188" s="125"/>
      <c r="BX188" s="13"/>
      <c r="BY188" s="141"/>
      <c r="BZ188" s="2"/>
      <c r="CA188" s="144"/>
    </row>
    <row r="189" spans="1:79" x14ac:dyDescent="0.25">
      <c r="A189" s="119"/>
      <c r="C189" s="22"/>
      <c r="D189" s="16"/>
      <c r="E189" s="23"/>
      <c r="F189" s="16"/>
      <c r="G189" s="6">
        <f>G188</f>
        <v>0</v>
      </c>
      <c r="H189" s="5">
        <f>H188</f>
        <v>0</v>
      </c>
      <c r="I189" s="5">
        <f t="shared" ref="I189" si="194">I188</f>
        <v>0</v>
      </c>
      <c r="J189" s="5">
        <f>J188</f>
        <v>0</v>
      </c>
      <c r="K189" s="5">
        <f>K188</f>
        <v>0</v>
      </c>
      <c r="L189" s="5">
        <f>L188</f>
        <v>0</v>
      </c>
      <c r="M189" s="74"/>
      <c r="N189" s="147"/>
      <c r="O189" s="134"/>
      <c r="P189" s="119"/>
      <c r="Q189" s="80"/>
      <c r="R189" s="150"/>
      <c r="S189" s="19"/>
      <c r="T189" s="112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4"/>
      <c r="AH189" s="19"/>
      <c r="AI189" s="112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4"/>
      <c r="AW189" s="19"/>
      <c r="AX189" s="112"/>
      <c r="AY189" s="113"/>
      <c r="AZ189" s="113"/>
      <c r="BA189" s="113"/>
      <c r="BB189" s="113"/>
      <c r="BC189" s="113"/>
      <c r="BD189" s="113"/>
      <c r="BE189" s="113"/>
      <c r="BF189" s="113"/>
      <c r="BG189" s="113"/>
      <c r="BH189" s="113"/>
      <c r="BI189" s="113"/>
      <c r="BJ189" s="113"/>
      <c r="BK189" s="114"/>
      <c r="BL189" s="119"/>
      <c r="BM189" s="97"/>
      <c r="BN189" s="97"/>
      <c r="BO189" s="97"/>
      <c r="BP189" s="97"/>
      <c r="BQ189" s="97"/>
      <c r="BR189" s="97"/>
      <c r="BS189" s="138"/>
      <c r="BT189" s="13"/>
      <c r="BU189" s="138"/>
      <c r="BV189" s="13"/>
      <c r="BW189" s="125"/>
      <c r="BX189" s="13"/>
      <c r="BY189" s="141"/>
      <c r="BZ189" s="2"/>
      <c r="CA189" s="144"/>
    </row>
    <row r="190" spans="1:79" x14ac:dyDescent="0.25">
      <c r="A190" s="119"/>
      <c r="C190" s="22"/>
      <c r="D190" s="16"/>
      <c r="E190" s="23"/>
      <c r="F190" s="16"/>
      <c r="G190" s="6"/>
      <c r="H190" s="5" t="s">
        <v>20</v>
      </c>
      <c r="I190" s="5"/>
      <c r="J190" s="5"/>
      <c r="K190" s="5"/>
      <c r="L190" s="5"/>
      <c r="M190" s="74"/>
      <c r="N190" s="147"/>
      <c r="O190" s="134"/>
      <c r="P190" s="119"/>
      <c r="Q190" s="80"/>
      <c r="R190" s="150"/>
      <c r="S190" s="19"/>
      <c r="T190" s="112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4"/>
      <c r="AH190" s="19"/>
      <c r="AI190" s="112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4"/>
      <c r="AW190" s="19"/>
      <c r="AX190" s="112"/>
      <c r="AY190" s="113"/>
      <c r="AZ190" s="113"/>
      <c r="BA190" s="113"/>
      <c r="BB190" s="113"/>
      <c r="BC190" s="113"/>
      <c r="BD190" s="113"/>
      <c r="BE190" s="113"/>
      <c r="BF190" s="113"/>
      <c r="BG190" s="113"/>
      <c r="BH190" s="113"/>
      <c r="BI190" s="113"/>
      <c r="BJ190" s="113"/>
      <c r="BK190" s="114"/>
      <c r="BL190" s="119"/>
      <c r="BM190" s="97"/>
      <c r="BN190" s="97"/>
      <c r="BO190" s="97"/>
      <c r="BP190" s="97"/>
      <c r="BQ190" s="97"/>
      <c r="BR190" s="97"/>
      <c r="BS190" s="138"/>
      <c r="BT190" s="13"/>
      <c r="BU190" s="138"/>
      <c r="BV190" s="13"/>
      <c r="BW190" s="125"/>
      <c r="BX190" s="13"/>
      <c r="BY190" s="141"/>
      <c r="BZ190" s="2"/>
      <c r="CA190" s="144"/>
    </row>
    <row r="191" spans="1:79" x14ac:dyDescent="0.25">
      <c r="A191" s="119"/>
      <c r="C191" s="24"/>
      <c r="D191" s="16"/>
      <c r="E191" s="23" t="s">
        <v>5</v>
      </c>
      <c r="F191" s="16"/>
      <c r="G191" s="6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74">
        <v>0</v>
      </c>
      <c r="N191" s="147"/>
      <c r="O191" s="134"/>
      <c r="P191" s="119"/>
      <c r="Q191" s="80"/>
      <c r="R191" s="150"/>
      <c r="S191" s="19"/>
      <c r="T191" s="112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4"/>
      <c r="AH191" s="19"/>
      <c r="AI191" s="112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4"/>
      <c r="AW191" s="19"/>
      <c r="AX191" s="112"/>
      <c r="AY191" s="113"/>
      <c r="AZ191" s="113"/>
      <c r="BA191" s="113"/>
      <c r="BB191" s="113"/>
      <c r="BC191" s="113"/>
      <c r="BD191" s="113"/>
      <c r="BE191" s="113"/>
      <c r="BF191" s="113"/>
      <c r="BG191" s="113"/>
      <c r="BH191" s="113"/>
      <c r="BI191" s="113"/>
      <c r="BJ191" s="113"/>
      <c r="BK191" s="114"/>
      <c r="BL191" s="119"/>
      <c r="BM191" s="97"/>
      <c r="BN191" s="97"/>
      <c r="BO191" s="97"/>
      <c r="BP191" s="97"/>
      <c r="BQ191" s="97"/>
      <c r="BR191" s="97"/>
      <c r="BS191" s="138"/>
      <c r="BT191" s="13"/>
      <c r="BU191" s="138"/>
      <c r="BV191" s="13"/>
      <c r="BW191" s="125"/>
      <c r="BX191" s="13"/>
      <c r="BY191" s="141"/>
      <c r="BZ191" s="2"/>
      <c r="CA191" s="144"/>
    </row>
    <row r="192" spans="1:79" x14ac:dyDescent="0.25">
      <c r="A192" s="119"/>
      <c r="C192" s="24" t="s">
        <v>83</v>
      </c>
      <c r="D192" s="16"/>
      <c r="E192" s="23" t="s">
        <v>6</v>
      </c>
      <c r="F192" s="16"/>
      <c r="G192" s="6" t="str">
        <f>IF(G189&gt;=90,"A+",IF(G189&gt;=85,"A",IF(G189&gt;=80,"A-",IF(G189&gt;=75,"B+",IF(G189&gt;=73,"B",IF(G189&gt;=70,"B-",IF(G189&gt;=66,"C+",IF(G189&gt;=63,"C",IF(G189&gt;=60,"C-",IF(G189&gt;=50,"D","F"))))))))))</f>
        <v>F</v>
      </c>
      <c r="H192" s="5" t="str">
        <f>IF(H189&gt;=90,"A+",IF(H189&gt;=85,"A",IF(H189&gt;=80,"A-",IF(H189&gt;=75,"B+",IF(H189&gt;=73,"B",IF(H189&gt;=70,"B-",IF(H189&gt;=66,"C+",IF(H189&gt;=63,"C",IF(H189&gt;=60,"C-",IF(H189&gt;=50,"D","F"))))))))))</f>
        <v>F</v>
      </c>
      <c r="I192" s="5" t="str">
        <f t="shared" ref="I192:L192" si="195">IF(I189&gt;=90,"A+",IF(I189&gt;=85,"A",IF(I189&gt;=80,"A-",IF(I189&gt;=75,"B+",IF(I189&gt;=73,"B",IF(I189&gt;=70,"B-",IF(I189&gt;=66,"C+",IF(I189&gt;=63,"C",IF(I189&gt;=60,"C-",IF(I189&gt;=50,"D","F"))))))))))</f>
        <v>F</v>
      </c>
      <c r="J192" s="5" t="str">
        <f t="shared" si="195"/>
        <v>F</v>
      </c>
      <c r="K192" s="5" t="str">
        <f t="shared" si="195"/>
        <v>F</v>
      </c>
      <c r="L192" s="5" t="str">
        <f t="shared" si="195"/>
        <v>F</v>
      </c>
      <c r="M192" s="74">
        <f>VLOOKUP($O$5,vtABLE,2,FALSE)</f>
        <v>0</v>
      </c>
      <c r="N192" s="147"/>
      <c r="O192" s="134"/>
      <c r="P192" s="119"/>
      <c r="Q192" s="80"/>
      <c r="R192" s="150"/>
      <c r="S192" s="19"/>
      <c r="T192" s="112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4"/>
      <c r="AH192" s="19"/>
      <c r="AI192" s="112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4"/>
      <c r="AW192" s="19"/>
      <c r="AX192" s="112"/>
      <c r="AY192" s="113"/>
      <c r="AZ192" s="113"/>
      <c r="BA192" s="113"/>
      <c r="BB192" s="113"/>
      <c r="BC192" s="113"/>
      <c r="BD192" s="113"/>
      <c r="BE192" s="113"/>
      <c r="BF192" s="113"/>
      <c r="BG192" s="113"/>
      <c r="BH192" s="113"/>
      <c r="BI192" s="113"/>
      <c r="BJ192" s="113"/>
      <c r="BK192" s="114"/>
      <c r="BL192" s="119"/>
      <c r="BM192" s="97"/>
      <c r="BN192" s="97"/>
      <c r="BO192" s="97"/>
      <c r="BP192" s="97"/>
      <c r="BQ192" s="97"/>
      <c r="BR192" s="97"/>
      <c r="BS192" s="138"/>
      <c r="BT192" s="13"/>
      <c r="BU192" s="138"/>
      <c r="BV192" s="13"/>
      <c r="BW192" s="125"/>
      <c r="BX192" s="13"/>
      <c r="BY192" s="141"/>
      <c r="BZ192" s="2"/>
      <c r="CA192" s="144"/>
    </row>
    <row r="193" spans="1:79" ht="15.75" thickBot="1" x14ac:dyDescent="0.3">
      <c r="A193" s="120"/>
      <c r="C193" s="25" t="s">
        <v>25</v>
      </c>
      <c r="D193" s="16"/>
      <c r="E193" s="83" t="s">
        <v>7</v>
      </c>
      <c r="F193" s="16"/>
      <c r="G193" s="29" t="str">
        <f>IF(G189&gt;=80,"4.00", IF(G189=79,"3.90",IF(G189=78,"3.80",IF(G189=77,"3.70",IF(G189=76,"3.60",IF(G189=75,"3.50",IF(G189=74,"3.40",IF(G189&gt;=73,"3.30",IF(G189&gt;=72,"3.20",IF(G189=71,"3.10",IF(G189&gt;=70,"3.00",IF(G189&gt;=69,"2.90",IF(G189=68,"2.80",IF(G189=67,"2.70",IF(G189=66,"2.60",IF(G189=65,"2.50",IF(G189=64,"2.40",IF(G189=63,"2.30",IF(G189=62,"2.20",IF(G189=61,"2.10",IF(G189=60,"2.00",IF(G189=59,"1.90",IF(G189=58,"1.80",IF(G189=57,"1.70",IF(G189=56,"1.60",IF(G189=55,"1.50",IF(G189=54,"1.40",IF(G189=53,"1.30",IF(G189=52,"1.20",IF(G189=51,"1.10",IF(G189=50,"1.00","0.00")))))))))))))))))))))))))))))))</f>
        <v>0.00</v>
      </c>
      <c r="H193" s="30" t="str">
        <f t="shared" ref="H193:L193" si="196">IF(H189&gt;=80,"4.00", IF(H189=79,"3.90",IF(H189=78,"3.80",IF(H189=77,"3.70",IF(H189=76,"3.60",IF(H189=75,"3.50",IF(H189=74,"3.40",IF(H189&gt;=73,"3.30",IF(H189&gt;=72,"3.20",IF(H189=71,"3.10",IF(H189&gt;=70,"3.00",IF(H189&gt;=69,"2.90",IF(H189=68,"2.80",IF(H189=67,"2.70",IF(H189=66,"2.60",IF(H189=65,"2.50",IF(H189=64,"2.40",IF(H189=63,"2.30",IF(H189=62,"2.20",IF(H189=61,"2.10",IF(H189=60,"2.00",IF(H189=59,"1.90",IF(H189=58,"1.80",IF(H189=57,"1.70",IF(H189=56,"1.60",IF(H189=55,"1.50",IF(H189=54,"1.40",IF(H189=53,"1.30",IF(H189=52,"1.20",IF(H189=51,"1.10",IF(H189=50,"1.00","0.00")))))))))))))))))))))))))))))))</f>
        <v>0.00</v>
      </c>
      <c r="I193" s="30" t="str">
        <f t="shared" si="196"/>
        <v>0.00</v>
      </c>
      <c r="J193" s="30" t="str">
        <f t="shared" si="196"/>
        <v>0.00</v>
      </c>
      <c r="K193" s="30" t="str">
        <f t="shared" si="196"/>
        <v>0.00</v>
      </c>
      <c r="L193" s="30" t="str">
        <f t="shared" si="196"/>
        <v>0.00</v>
      </c>
      <c r="M193" s="75"/>
      <c r="N193" s="148"/>
      <c r="O193" s="134"/>
      <c r="P193" s="120"/>
      <c r="Q193" s="80"/>
      <c r="R193" s="151"/>
      <c r="S193" s="19"/>
      <c r="T193" s="115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7"/>
      <c r="AH193" s="19"/>
      <c r="AI193" s="115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7"/>
      <c r="AW193" s="19"/>
      <c r="AX193" s="115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7"/>
      <c r="BL193" s="120"/>
      <c r="BM193" s="98"/>
      <c r="BN193" s="98"/>
      <c r="BO193" s="98"/>
      <c r="BP193" s="98"/>
      <c r="BQ193" s="98"/>
      <c r="BR193" s="98"/>
      <c r="BS193" s="139"/>
      <c r="BT193" s="13"/>
      <c r="BU193" s="139"/>
      <c r="BV193" s="13"/>
      <c r="BW193" s="126"/>
      <c r="BX193" s="13"/>
      <c r="BY193" s="142"/>
      <c r="BZ193" s="2"/>
      <c r="CA193" s="145"/>
    </row>
    <row r="194" spans="1:79" ht="15" customHeight="1" x14ac:dyDescent="0.25">
      <c r="A194" s="154">
        <v>27</v>
      </c>
      <c r="C194" s="15" t="s">
        <v>52</v>
      </c>
      <c r="D194" s="16"/>
      <c r="E194" s="17" t="s">
        <v>4</v>
      </c>
      <c r="F194" s="16"/>
      <c r="G194" s="3">
        <v>3</v>
      </c>
      <c r="H194" s="4">
        <v>2</v>
      </c>
      <c r="I194" s="4">
        <v>3</v>
      </c>
      <c r="J194" s="4">
        <v>3</v>
      </c>
      <c r="K194" s="4">
        <v>3</v>
      </c>
      <c r="L194" s="4">
        <v>3</v>
      </c>
      <c r="M194" s="73">
        <f>SUM(G194:L194)</f>
        <v>17</v>
      </c>
      <c r="N194" s="146">
        <f>M195/600*100</f>
        <v>0</v>
      </c>
      <c r="O194" s="134">
        <f>(G200*G194)+(H200*H194)+(I200*I194)+(J200*J194)+(L200*L194)+(K200*K194)</f>
        <v>0</v>
      </c>
      <c r="P194" s="118">
        <f>O194/M194</f>
        <v>0</v>
      </c>
      <c r="Q194" s="18"/>
      <c r="R194" s="149" t="str">
        <f>IF(P194&lt;1, " Drop Out Due to Low GPA ", "")</f>
        <v xml:space="preserve"> Drop Out Due to Low GPA </v>
      </c>
      <c r="S194" s="19"/>
      <c r="T194" s="109" t="s">
        <v>137</v>
      </c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1"/>
      <c r="AH194" s="19"/>
      <c r="AI194" s="109" t="s">
        <v>137</v>
      </c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10"/>
      <c r="AU194" s="110"/>
      <c r="AV194" s="111"/>
      <c r="AW194" s="19"/>
      <c r="AX194" s="109" t="s">
        <v>137</v>
      </c>
      <c r="AY194" s="110"/>
      <c r="AZ194" s="110"/>
      <c r="BA194" s="110"/>
      <c r="BB194" s="110"/>
      <c r="BC194" s="110"/>
      <c r="BD194" s="110"/>
      <c r="BE194" s="110"/>
      <c r="BF194" s="110"/>
      <c r="BG194" s="110"/>
      <c r="BH194" s="110"/>
      <c r="BI194" s="110"/>
      <c r="BJ194" s="110"/>
      <c r="BK194" s="111"/>
      <c r="BL194" s="118" t="e">
        <f>#REF!/#REF!</f>
        <v>#REF!</v>
      </c>
      <c r="BM194" s="96"/>
      <c r="BN194" s="96"/>
      <c r="BO194" s="96"/>
      <c r="BP194" s="96"/>
      <c r="BQ194" s="96"/>
      <c r="BR194" s="96"/>
      <c r="BS194" s="137">
        <f>BC195+AO195+Z195+M195</f>
        <v>0</v>
      </c>
      <c r="BT194" s="20"/>
      <c r="BU194" s="137">
        <f>BS194/2100*100</f>
        <v>0</v>
      </c>
      <c r="BV194" s="20"/>
      <c r="BW194" s="124">
        <f>(BE194+AQ194+AB194+O194)/(M194+Z194+AO194+BC194)</f>
        <v>0</v>
      </c>
      <c r="BX194" s="21"/>
      <c r="BY194" s="140" t="str">
        <f>IF(BU194&gt;=85,"A",IF(BU194&gt;=80,"A-",IF(BU194&gt;=75,"B+",IF(BU194&gt;=70,"B",IF(BU194&gt;=65,"B-",IF(BU194&gt;=61,"C+",IF(BU194&gt;=58,"C",IF(BU194&gt;=55,"C-",IF(BU194&gt;=50,"D","F")))))))))</f>
        <v>F</v>
      </c>
      <c r="BZ194" s="2"/>
      <c r="CA194" s="143"/>
    </row>
    <row r="195" spans="1:79" x14ac:dyDescent="0.25">
      <c r="A195" s="119"/>
      <c r="C195" s="22"/>
      <c r="D195" s="16"/>
      <c r="E195" s="23" t="s">
        <v>8</v>
      </c>
      <c r="F195" s="16"/>
      <c r="G195" s="106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74">
        <f>L195+K195+J195+I195+H195+G195</f>
        <v>0</v>
      </c>
      <c r="N195" s="147"/>
      <c r="O195" s="134"/>
      <c r="P195" s="119"/>
      <c r="Q195" s="80"/>
      <c r="R195" s="150"/>
      <c r="S195" s="19"/>
      <c r="T195" s="112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4"/>
      <c r="AH195" s="19"/>
      <c r="AI195" s="112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4"/>
      <c r="AW195" s="19"/>
      <c r="AX195" s="112"/>
      <c r="AY195" s="113"/>
      <c r="AZ195" s="113"/>
      <c r="BA195" s="113"/>
      <c r="BB195" s="113"/>
      <c r="BC195" s="113"/>
      <c r="BD195" s="113"/>
      <c r="BE195" s="113"/>
      <c r="BF195" s="113"/>
      <c r="BG195" s="113"/>
      <c r="BH195" s="113"/>
      <c r="BI195" s="113"/>
      <c r="BJ195" s="113"/>
      <c r="BK195" s="114"/>
      <c r="BL195" s="119"/>
      <c r="BM195" s="97"/>
      <c r="BN195" s="97"/>
      <c r="BO195" s="97"/>
      <c r="BP195" s="97"/>
      <c r="BQ195" s="97"/>
      <c r="BR195" s="97"/>
      <c r="BS195" s="138"/>
      <c r="BT195" s="13"/>
      <c r="BU195" s="138"/>
      <c r="BV195" s="13"/>
      <c r="BW195" s="125"/>
      <c r="BX195" s="13"/>
      <c r="BY195" s="141"/>
      <c r="BZ195" s="2"/>
      <c r="CA195" s="144"/>
    </row>
    <row r="196" spans="1:79" x14ac:dyDescent="0.25">
      <c r="A196" s="119"/>
      <c r="C196" s="22"/>
      <c r="D196" s="16"/>
      <c r="E196" s="23"/>
      <c r="F196" s="16"/>
      <c r="G196" s="6">
        <f>G195</f>
        <v>0</v>
      </c>
      <c r="H196" s="5">
        <f>H195</f>
        <v>0</v>
      </c>
      <c r="I196" s="5">
        <f t="shared" ref="I196" si="197">I195</f>
        <v>0</v>
      </c>
      <c r="J196" s="5">
        <f>J195</f>
        <v>0</v>
      </c>
      <c r="K196" s="5">
        <f>K195</f>
        <v>0</v>
      </c>
      <c r="L196" s="5">
        <f>L195</f>
        <v>0</v>
      </c>
      <c r="M196" s="74"/>
      <c r="N196" s="147"/>
      <c r="O196" s="134"/>
      <c r="P196" s="119"/>
      <c r="Q196" s="80"/>
      <c r="R196" s="150"/>
      <c r="S196" s="19"/>
      <c r="T196" s="112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4"/>
      <c r="AH196" s="19"/>
      <c r="AI196" s="112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4"/>
      <c r="AW196" s="19"/>
      <c r="AX196" s="112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4"/>
      <c r="BL196" s="119"/>
      <c r="BM196" s="97"/>
      <c r="BN196" s="97"/>
      <c r="BO196" s="97"/>
      <c r="BP196" s="97"/>
      <c r="BQ196" s="97"/>
      <c r="BR196" s="97"/>
      <c r="BS196" s="138"/>
      <c r="BT196" s="13"/>
      <c r="BU196" s="138"/>
      <c r="BV196" s="13"/>
      <c r="BW196" s="125"/>
      <c r="BX196" s="13"/>
      <c r="BY196" s="141"/>
      <c r="BZ196" s="2"/>
      <c r="CA196" s="144"/>
    </row>
    <row r="197" spans="1:79" x14ac:dyDescent="0.25">
      <c r="A197" s="119"/>
      <c r="C197" s="22"/>
      <c r="D197" s="16"/>
      <c r="E197" s="23"/>
      <c r="F197" s="16"/>
      <c r="G197" s="6"/>
      <c r="H197" s="5" t="s">
        <v>20</v>
      </c>
      <c r="I197" s="5"/>
      <c r="J197" s="5"/>
      <c r="K197" s="5"/>
      <c r="L197" s="5"/>
      <c r="M197" s="74"/>
      <c r="N197" s="147"/>
      <c r="O197" s="134"/>
      <c r="P197" s="119"/>
      <c r="Q197" s="80"/>
      <c r="R197" s="150"/>
      <c r="S197" s="19"/>
      <c r="T197" s="112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4"/>
      <c r="AH197" s="19"/>
      <c r="AI197" s="112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4"/>
      <c r="AW197" s="19"/>
      <c r="AX197" s="112"/>
      <c r="AY197" s="113"/>
      <c r="AZ197" s="113"/>
      <c r="BA197" s="113"/>
      <c r="BB197" s="113"/>
      <c r="BC197" s="113"/>
      <c r="BD197" s="113"/>
      <c r="BE197" s="113"/>
      <c r="BF197" s="113"/>
      <c r="BG197" s="113"/>
      <c r="BH197" s="113"/>
      <c r="BI197" s="113"/>
      <c r="BJ197" s="113"/>
      <c r="BK197" s="114"/>
      <c r="BL197" s="119"/>
      <c r="BM197" s="97"/>
      <c r="BN197" s="97"/>
      <c r="BO197" s="97"/>
      <c r="BP197" s="97"/>
      <c r="BQ197" s="97"/>
      <c r="BR197" s="97"/>
      <c r="BS197" s="138"/>
      <c r="BT197" s="13"/>
      <c r="BU197" s="138"/>
      <c r="BV197" s="13"/>
      <c r="BW197" s="125"/>
      <c r="BX197" s="13"/>
      <c r="BY197" s="141"/>
      <c r="BZ197" s="2"/>
      <c r="CA197" s="144"/>
    </row>
    <row r="198" spans="1:79" x14ac:dyDescent="0.25">
      <c r="A198" s="119"/>
      <c r="C198" s="24"/>
      <c r="D198" s="16"/>
      <c r="E198" s="23" t="s">
        <v>5</v>
      </c>
      <c r="F198" s="16"/>
      <c r="G198" s="6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74">
        <v>0</v>
      </c>
      <c r="N198" s="147"/>
      <c r="O198" s="134"/>
      <c r="P198" s="119"/>
      <c r="Q198" s="80"/>
      <c r="R198" s="150"/>
      <c r="S198" s="19"/>
      <c r="T198" s="112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4"/>
      <c r="AH198" s="19"/>
      <c r="AI198" s="112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4"/>
      <c r="AW198" s="19"/>
      <c r="AX198" s="112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4"/>
      <c r="BL198" s="119"/>
      <c r="BM198" s="97"/>
      <c r="BN198" s="97"/>
      <c r="BO198" s="97"/>
      <c r="BP198" s="97"/>
      <c r="BQ198" s="97"/>
      <c r="BR198" s="97"/>
      <c r="BS198" s="138"/>
      <c r="BT198" s="13"/>
      <c r="BU198" s="138"/>
      <c r="BV198" s="13"/>
      <c r="BW198" s="125"/>
      <c r="BX198" s="13"/>
      <c r="BY198" s="141"/>
      <c r="BZ198" s="2"/>
      <c r="CA198" s="144"/>
    </row>
    <row r="199" spans="1:79" x14ac:dyDescent="0.25">
      <c r="A199" s="119"/>
      <c r="C199" s="24" t="s">
        <v>84</v>
      </c>
      <c r="D199" s="16"/>
      <c r="E199" s="23" t="s">
        <v>6</v>
      </c>
      <c r="F199" s="16"/>
      <c r="G199" s="6" t="str">
        <f>IF(G196&gt;=90,"A+",IF(G196&gt;=85,"A",IF(G196&gt;=80,"A-",IF(G196&gt;=75,"B+",IF(G196&gt;=73,"B",IF(G196&gt;=70,"B-",IF(G196&gt;=66,"C+",IF(G196&gt;=63,"C",IF(G196&gt;=60,"C-",IF(G196&gt;=50,"D","F"))))))))))</f>
        <v>F</v>
      </c>
      <c r="H199" s="5" t="str">
        <f>IF(H196&gt;=90,"A+",IF(H196&gt;=85,"A",IF(H196&gt;=80,"A-",IF(H196&gt;=75,"B+",IF(H196&gt;=73,"B",IF(H196&gt;=70,"B-",IF(H196&gt;=66,"C+",IF(H196&gt;=63,"C",IF(H196&gt;=60,"C-",IF(H196&gt;=50,"D","F"))))))))))</f>
        <v>F</v>
      </c>
      <c r="I199" s="5" t="str">
        <f t="shared" ref="I199:L199" si="198">IF(I196&gt;=90,"A+",IF(I196&gt;=85,"A",IF(I196&gt;=80,"A-",IF(I196&gt;=75,"B+",IF(I196&gt;=73,"B",IF(I196&gt;=70,"B-",IF(I196&gt;=66,"C+",IF(I196&gt;=63,"C",IF(I196&gt;=60,"C-",IF(I196&gt;=50,"D","F"))))))))))</f>
        <v>F</v>
      </c>
      <c r="J199" s="5" t="str">
        <f t="shared" si="198"/>
        <v>F</v>
      </c>
      <c r="K199" s="5" t="str">
        <f t="shared" si="198"/>
        <v>F</v>
      </c>
      <c r="L199" s="5" t="str">
        <f t="shared" si="198"/>
        <v>F</v>
      </c>
      <c r="M199" s="74">
        <f>VLOOKUP($O$5,vtABLE,2,FALSE)</f>
        <v>0</v>
      </c>
      <c r="N199" s="147"/>
      <c r="O199" s="134"/>
      <c r="P199" s="119"/>
      <c r="Q199" s="80"/>
      <c r="R199" s="150"/>
      <c r="S199" s="19"/>
      <c r="T199" s="112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4"/>
      <c r="AH199" s="19"/>
      <c r="AI199" s="112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4"/>
      <c r="AW199" s="19"/>
      <c r="AX199" s="112"/>
      <c r="AY199" s="113"/>
      <c r="AZ199" s="113"/>
      <c r="BA199" s="113"/>
      <c r="BB199" s="113"/>
      <c r="BC199" s="113"/>
      <c r="BD199" s="113"/>
      <c r="BE199" s="113"/>
      <c r="BF199" s="113"/>
      <c r="BG199" s="113"/>
      <c r="BH199" s="113"/>
      <c r="BI199" s="113"/>
      <c r="BJ199" s="113"/>
      <c r="BK199" s="114"/>
      <c r="BL199" s="119"/>
      <c r="BM199" s="97"/>
      <c r="BN199" s="97"/>
      <c r="BO199" s="97"/>
      <c r="BP199" s="97"/>
      <c r="BQ199" s="97"/>
      <c r="BR199" s="97"/>
      <c r="BS199" s="138"/>
      <c r="BT199" s="13"/>
      <c r="BU199" s="138"/>
      <c r="BV199" s="13"/>
      <c r="BW199" s="125"/>
      <c r="BX199" s="13"/>
      <c r="BY199" s="141"/>
      <c r="BZ199" s="2"/>
      <c r="CA199" s="144"/>
    </row>
    <row r="200" spans="1:79" ht="15.75" thickBot="1" x14ac:dyDescent="0.3">
      <c r="A200" s="120"/>
      <c r="C200" s="25" t="s">
        <v>25</v>
      </c>
      <c r="D200" s="16"/>
      <c r="E200" s="83" t="s">
        <v>7</v>
      </c>
      <c r="F200" s="16"/>
      <c r="G200" s="29" t="str">
        <f>IF(G196&gt;=80,"4.00", IF(G196=79,"3.90",IF(G196=78,"3.80",IF(G196=77,"3.70",IF(G196=76,"3.60",IF(G196=75,"3.50",IF(G196=74,"3.40",IF(G196&gt;=73,"3.30",IF(G196&gt;=72,"3.20",IF(G196=71,"3.10",IF(G196&gt;=70,"3.00",IF(G196&gt;=69,"2.90",IF(G196=68,"2.80",IF(G196=67,"2.70",IF(G196=66,"2.60",IF(G196=65,"2.50",IF(G196=64,"2.40",IF(G196=63,"2.30",IF(G196=62,"2.20",IF(G196=61,"2.10",IF(G196=60,"2.00",IF(G196=59,"1.90",IF(G196=58,"1.80",IF(G196=57,"1.70",IF(G196=56,"1.60",IF(G196=55,"1.50",IF(G196=54,"1.40",IF(G196=53,"1.30",IF(G196=52,"1.20",IF(G196=51,"1.10",IF(G196=50,"1.00","0.00")))))))))))))))))))))))))))))))</f>
        <v>0.00</v>
      </c>
      <c r="H200" s="30" t="str">
        <f t="shared" ref="H200:L200" si="199">IF(H196&gt;=80,"4.00", IF(H196=79,"3.90",IF(H196=78,"3.80",IF(H196=77,"3.70",IF(H196=76,"3.60",IF(H196=75,"3.50",IF(H196=74,"3.40",IF(H196&gt;=73,"3.30",IF(H196&gt;=72,"3.20",IF(H196=71,"3.10",IF(H196&gt;=70,"3.00",IF(H196&gt;=69,"2.90",IF(H196=68,"2.80",IF(H196=67,"2.70",IF(H196=66,"2.60",IF(H196=65,"2.50",IF(H196=64,"2.40",IF(H196=63,"2.30",IF(H196=62,"2.20",IF(H196=61,"2.10",IF(H196=60,"2.00",IF(H196=59,"1.90",IF(H196=58,"1.80",IF(H196=57,"1.70",IF(H196=56,"1.60",IF(H196=55,"1.50",IF(H196=54,"1.40",IF(H196=53,"1.30",IF(H196=52,"1.20",IF(H196=51,"1.10",IF(H196=50,"1.00","0.00")))))))))))))))))))))))))))))))</f>
        <v>0.00</v>
      </c>
      <c r="I200" s="30" t="str">
        <f t="shared" si="199"/>
        <v>0.00</v>
      </c>
      <c r="J200" s="30" t="str">
        <f t="shared" si="199"/>
        <v>0.00</v>
      </c>
      <c r="K200" s="30" t="str">
        <f t="shared" si="199"/>
        <v>0.00</v>
      </c>
      <c r="L200" s="30" t="str">
        <f t="shared" si="199"/>
        <v>0.00</v>
      </c>
      <c r="M200" s="75"/>
      <c r="N200" s="148"/>
      <c r="O200" s="134"/>
      <c r="P200" s="120"/>
      <c r="Q200" s="80"/>
      <c r="R200" s="151"/>
      <c r="S200" s="19"/>
      <c r="T200" s="115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7"/>
      <c r="AH200" s="19"/>
      <c r="AI200" s="115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7"/>
      <c r="AW200" s="19"/>
      <c r="AX200" s="115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7"/>
      <c r="BL200" s="120"/>
      <c r="BM200" s="98"/>
      <c r="BN200" s="98"/>
      <c r="BO200" s="98"/>
      <c r="BP200" s="98"/>
      <c r="BQ200" s="98"/>
      <c r="BR200" s="98"/>
      <c r="BS200" s="139"/>
      <c r="BT200" s="13"/>
      <c r="BU200" s="139"/>
      <c r="BV200" s="13"/>
      <c r="BW200" s="126"/>
      <c r="BX200" s="13"/>
      <c r="BY200" s="142"/>
      <c r="BZ200" s="2"/>
      <c r="CA200" s="145"/>
    </row>
    <row r="201" spans="1:79" x14ac:dyDescent="0.25">
      <c r="A201" s="154">
        <v>28</v>
      </c>
      <c r="C201" s="15" t="s">
        <v>53</v>
      </c>
      <c r="D201" s="16"/>
      <c r="E201" s="17" t="s">
        <v>4</v>
      </c>
      <c r="F201" s="16"/>
      <c r="G201" s="3">
        <v>3</v>
      </c>
      <c r="H201" s="4">
        <v>2</v>
      </c>
      <c r="I201" s="4">
        <v>3</v>
      </c>
      <c r="J201" s="4">
        <v>3</v>
      </c>
      <c r="K201" s="4">
        <v>3</v>
      </c>
      <c r="L201" s="4">
        <v>3</v>
      </c>
      <c r="M201" s="73">
        <f>SUM(G201:L201)</f>
        <v>17</v>
      </c>
      <c r="N201" s="146">
        <f>M202/600*100</f>
        <v>64.5</v>
      </c>
      <c r="O201" s="134">
        <f>(G207*G201)+(H207*H201)+(I207*I201)+(J207*J201)+(L207*L201)+(K207*K201)</f>
        <v>50.599999999999994</v>
      </c>
      <c r="P201" s="118">
        <f>O201/M201</f>
        <v>2.9764705882352938</v>
      </c>
      <c r="Q201" s="18"/>
      <c r="R201" s="149" t="str">
        <f>IF(P201&lt;1, " Drop Out Due to Low GPA ", "")</f>
        <v/>
      </c>
      <c r="S201" s="19"/>
      <c r="T201" s="3">
        <v>3</v>
      </c>
      <c r="U201" s="4">
        <v>2</v>
      </c>
      <c r="V201" s="4">
        <v>3</v>
      </c>
      <c r="W201" s="4">
        <v>3</v>
      </c>
      <c r="X201" s="4">
        <v>3</v>
      </c>
      <c r="Y201" s="4">
        <v>3</v>
      </c>
      <c r="Z201" s="73">
        <f>SUM(T201:Y201)</f>
        <v>17</v>
      </c>
      <c r="AA201" s="140">
        <f>Z202/550*100</f>
        <v>74.545454545454547</v>
      </c>
      <c r="AB201" s="133">
        <f>(T207*T201)+(U207*U201)+(V207*V201)+(W207*W201)+(X207*X201)+(Y201*Y207)</f>
        <v>56.300000000000004</v>
      </c>
      <c r="AC201" s="118">
        <f>AB201/Z201</f>
        <v>3.3117647058823532</v>
      </c>
      <c r="AD201" s="84"/>
      <c r="AE201" s="124">
        <f>(O201+AB201)/(M201+Z201)</f>
        <v>3.1441176470588239</v>
      </c>
      <c r="AF201" s="81"/>
      <c r="AG201" s="127" t="str">
        <f>IF(AE201&lt;1.5, " Drop Out Due to Low CGPA ", "")</f>
        <v/>
      </c>
      <c r="AH201" s="19"/>
      <c r="AI201" s="3">
        <v>3</v>
      </c>
      <c r="AJ201" s="4">
        <v>3</v>
      </c>
      <c r="AK201" s="4">
        <v>3</v>
      </c>
      <c r="AL201" s="4">
        <v>3</v>
      </c>
      <c r="AM201" s="4">
        <v>3</v>
      </c>
      <c r="AN201" s="4">
        <v>3</v>
      </c>
      <c r="AO201" s="73">
        <f>SUM(AI201:AN201)</f>
        <v>18</v>
      </c>
      <c r="AP201" s="135">
        <f>AO202/550*100</f>
        <v>85.636363636363626</v>
      </c>
      <c r="AQ201" s="121">
        <f>(AI207*AI201)+(AJ207*AJ201)+(AK207*AK201)+(AL201*AL207)+(AM207*AM201)+(AN207*AN201)</f>
        <v>66</v>
      </c>
      <c r="AR201" s="123">
        <f>AQ201/AO201</f>
        <v>3.6666666666666665</v>
      </c>
      <c r="AS201" s="81"/>
      <c r="AT201" s="124">
        <f>(O201+AB201+AQ201)/(M201+Z201+AO201)</f>
        <v>3.3250000000000002</v>
      </c>
      <c r="AU201" s="81"/>
      <c r="AV201" s="127" t="str">
        <f>IF(AT201&lt;1.75, " Drop Out Due to Low CGPA ", "")</f>
        <v/>
      </c>
      <c r="AW201" s="19"/>
      <c r="AX201" s="3">
        <v>3</v>
      </c>
      <c r="AY201" s="4">
        <v>3</v>
      </c>
      <c r="AZ201" s="4">
        <v>3</v>
      </c>
      <c r="BA201" s="4">
        <v>3</v>
      </c>
      <c r="BB201" s="4">
        <v>2</v>
      </c>
      <c r="BC201" s="85">
        <f>SUM(AX201:BB201)</f>
        <v>14</v>
      </c>
      <c r="BD201" s="130">
        <f>BC202/400*100</f>
        <v>88.75</v>
      </c>
      <c r="BE201" s="133">
        <f>(AX207*AX201)+(AY207*AY201)+(AZ207*AZ201)+(BA207*BA201)+(BB207*BB201)</f>
        <v>53.3</v>
      </c>
      <c r="BF201" s="118">
        <f>BE201/BC201</f>
        <v>3.8071428571428569</v>
      </c>
      <c r="BG201" s="84"/>
      <c r="BH201" s="124">
        <f>(O201+AB201+AQ201+BE201)/(M201+Z201+AO201+BC201)</f>
        <v>3.4272727272727272</v>
      </c>
      <c r="BI201" s="84"/>
      <c r="BJ201" s="127" t="str">
        <f>IF(BH201&lt;2.5, " Drop Out Due to Low CGPA ", "")</f>
        <v/>
      </c>
      <c r="BK201" s="14"/>
      <c r="BL201" s="118" t="e">
        <f>#REF!/#REF!</f>
        <v>#REF!</v>
      </c>
      <c r="BM201" s="96"/>
      <c r="BN201" s="96"/>
      <c r="BO201" s="96"/>
      <c r="BP201" s="96"/>
      <c r="BQ201" s="96"/>
      <c r="BR201" s="96"/>
      <c r="BS201" s="137">
        <f>BC202+AO202+Z202+M202</f>
        <v>1623</v>
      </c>
      <c r="BT201" s="20"/>
      <c r="BU201" s="137">
        <f>BS201/2100*100</f>
        <v>77.285714285714292</v>
      </c>
      <c r="BV201" s="20"/>
      <c r="BW201" s="124">
        <f>(BE201+AQ201+AB201+O201)/(M201+Z201+AO201+BC201)</f>
        <v>3.4272727272727272</v>
      </c>
      <c r="BX201" s="21"/>
      <c r="BY201" s="140" t="str">
        <f>IF(BU201&gt;=85,"A",IF(BU201&gt;=80,"A-",IF(BU201&gt;=75,"B+",IF(BU201&gt;=70,"B",IF(BU201&gt;=65,"B-",IF(BU201&gt;=61,"C+",IF(BU201&gt;=58,"C",IF(BU201&gt;=55,"C-",IF(BU201&gt;=50,"D","F")))))))))</f>
        <v>B+</v>
      </c>
      <c r="BZ201" s="2"/>
      <c r="CA201" s="143"/>
    </row>
    <row r="202" spans="1:79" x14ac:dyDescent="0.25">
      <c r="A202" s="119"/>
      <c r="C202" s="22" t="s">
        <v>119</v>
      </c>
      <c r="D202" s="16"/>
      <c r="E202" s="23" t="s">
        <v>8</v>
      </c>
      <c r="F202" s="16"/>
      <c r="G202" s="6">
        <v>73</v>
      </c>
      <c r="H202" s="5">
        <v>45</v>
      </c>
      <c r="I202" s="5">
        <v>67</v>
      </c>
      <c r="J202" s="5">
        <v>76</v>
      </c>
      <c r="K202" s="5">
        <v>55</v>
      </c>
      <c r="L202" s="5">
        <v>71</v>
      </c>
      <c r="M202" s="74">
        <f>L202+K202+J202+I202+H202+G202</f>
        <v>387</v>
      </c>
      <c r="N202" s="147"/>
      <c r="O202" s="134"/>
      <c r="P202" s="119"/>
      <c r="Q202" s="80"/>
      <c r="R202" s="150"/>
      <c r="S202" s="19"/>
      <c r="T202" s="6">
        <v>79</v>
      </c>
      <c r="U202" s="5">
        <v>44</v>
      </c>
      <c r="V202" s="5">
        <v>85</v>
      </c>
      <c r="W202" s="5">
        <v>65</v>
      </c>
      <c r="X202" s="5">
        <v>67</v>
      </c>
      <c r="Y202" s="5">
        <v>70</v>
      </c>
      <c r="Z202" s="74">
        <f>T202+U202+V202+W202+X202+Y202</f>
        <v>410</v>
      </c>
      <c r="AA202" s="141"/>
      <c r="AB202" s="119"/>
      <c r="AC202" s="119"/>
      <c r="AD202" s="82"/>
      <c r="AE202" s="125"/>
      <c r="AF202" s="82"/>
      <c r="AG202" s="128"/>
      <c r="AH202" s="19"/>
      <c r="AI202" s="6">
        <v>72</v>
      </c>
      <c r="AJ202" s="5">
        <v>78</v>
      </c>
      <c r="AK202" s="5">
        <v>80</v>
      </c>
      <c r="AL202" s="5">
        <v>70</v>
      </c>
      <c r="AM202" s="5">
        <v>89</v>
      </c>
      <c r="AN202" s="5">
        <v>82</v>
      </c>
      <c r="AO202" s="74">
        <f>AI202+AJ202+AK202+AL202+AM202+AN202</f>
        <v>471</v>
      </c>
      <c r="AP202" s="135"/>
      <c r="AQ202" s="122"/>
      <c r="AR202" s="119"/>
      <c r="AS202" s="82"/>
      <c r="AT202" s="125"/>
      <c r="AU202" s="82"/>
      <c r="AV202" s="128"/>
      <c r="AW202" s="19"/>
      <c r="AX202" s="6">
        <v>83</v>
      </c>
      <c r="AY202" s="5">
        <v>81</v>
      </c>
      <c r="AZ202" s="5">
        <v>80</v>
      </c>
      <c r="BA202" s="5">
        <v>71</v>
      </c>
      <c r="BB202" s="5">
        <v>40</v>
      </c>
      <c r="BC202" s="79">
        <f>AX202+AY202+AZ202+BA202+BB202</f>
        <v>355</v>
      </c>
      <c r="BD202" s="131"/>
      <c r="BE202" s="134"/>
      <c r="BF202" s="123"/>
      <c r="BG202" s="81"/>
      <c r="BH202" s="125"/>
      <c r="BI202" s="81"/>
      <c r="BJ202" s="128"/>
      <c r="BK202" s="14"/>
      <c r="BL202" s="119"/>
      <c r="BM202" s="97"/>
      <c r="BN202" s="97"/>
      <c r="BO202" s="97"/>
      <c r="BP202" s="97"/>
      <c r="BQ202" s="97"/>
      <c r="BR202" s="97"/>
      <c r="BS202" s="138"/>
      <c r="BT202" s="13"/>
      <c r="BU202" s="138"/>
      <c r="BV202" s="13"/>
      <c r="BW202" s="125"/>
      <c r="BX202" s="13"/>
      <c r="BY202" s="141"/>
      <c r="BZ202" s="2"/>
      <c r="CA202" s="144"/>
    </row>
    <row r="203" spans="1:79" x14ac:dyDescent="0.25">
      <c r="A203" s="119"/>
      <c r="C203" s="22"/>
      <c r="D203" s="16"/>
      <c r="E203" s="23"/>
      <c r="F203" s="16"/>
      <c r="G203" s="6">
        <f>G202</f>
        <v>73</v>
      </c>
      <c r="H203" s="5">
        <f>H202*2</f>
        <v>90</v>
      </c>
      <c r="I203" s="5">
        <f t="shared" ref="I203" si="200">I202</f>
        <v>67</v>
      </c>
      <c r="J203" s="5">
        <f>J202</f>
        <v>76</v>
      </c>
      <c r="K203" s="5">
        <f>K202</f>
        <v>55</v>
      </c>
      <c r="L203" s="5">
        <f>L202</f>
        <v>71</v>
      </c>
      <c r="M203" s="74"/>
      <c r="N203" s="147"/>
      <c r="O203" s="134"/>
      <c r="P203" s="119"/>
      <c r="Q203" s="80"/>
      <c r="R203" s="150"/>
      <c r="S203" s="19"/>
      <c r="T203" s="6">
        <f>T202</f>
        <v>79</v>
      </c>
      <c r="U203" s="5">
        <f>U202*2</f>
        <v>88</v>
      </c>
      <c r="V203" s="5">
        <f t="shared" ref="V203" si="201">V202</f>
        <v>85</v>
      </c>
      <c r="W203" s="5">
        <f>W202</f>
        <v>65</v>
      </c>
      <c r="X203" s="5">
        <f>X202</f>
        <v>67</v>
      </c>
      <c r="Y203" s="5">
        <f>Y202</f>
        <v>70</v>
      </c>
      <c r="Z203" s="74"/>
      <c r="AA203" s="141"/>
      <c r="AB203" s="119"/>
      <c r="AC203" s="119"/>
      <c r="AD203" s="82"/>
      <c r="AE203" s="125"/>
      <c r="AF203" s="82"/>
      <c r="AG203" s="128"/>
      <c r="AH203" s="19"/>
      <c r="AI203" s="6">
        <f>AI202</f>
        <v>72</v>
      </c>
      <c r="AJ203" s="5">
        <f>AJ202</f>
        <v>78</v>
      </c>
      <c r="AK203" s="5">
        <f t="shared" ref="AK203:AN203" si="202">AK202</f>
        <v>80</v>
      </c>
      <c r="AL203" s="5">
        <f t="shared" si="202"/>
        <v>70</v>
      </c>
      <c r="AM203" s="5">
        <f t="shared" si="202"/>
        <v>89</v>
      </c>
      <c r="AN203" s="5">
        <f t="shared" si="202"/>
        <v>82</v>
      </c>
      <c r="AO203" s="74"/>
      <c r="AP203" s="135"/>
      <c r="AQ203" s="122"/>
      <c r="AR203" s="119"/>
      <c r="AS203" s="82"/>
      <c r="AT203" s="125"/>
      <c r="AU203" s="82"/>
      <c r="AV203" s="128"/>
      <c r="AW203" s="19"/>
      <c r="AX203" s="6">
        <f>AX202</f>
        <v>83</v>
      </c>
      <c r="AY203" s="5">
        <f>AY202</f>
        <v>81</v>
      </c>
      <c r="AZ203" s="5">
        <f t="shared" ref="AZ203" si="203">AZ202</f>
        <v>80</v>
      </c>
      <c r="BA203" s="5">
        <f>BA202</f>
        <v>71</v>
      </c>
      <c r="BB203" s="5">
        <f>BB202*2</f>
        <v>80</v>
      </c>
      <c r="BC203" s="79"/>
      <c r="BD203" s="131"/>
      <c r="BE203" s="134"/>
      <c r="BF203" s="123"/>
      <c r="BG203" s="81"/>
      <c r="BH203" s="125"/>
      <c r="BI203" s="81"/>
      <c r="BJ203" s="128"/>
      <c r="BK203" s="14"/>
      <c r="BL203" s="119"/>
      <c r="BM203" s="97"/>
      <c r="BN203" s="97"/>
      <c r="BO203" s="97"/>
      <c r="BP203" s="97"/>
      <c r="BQ203" s="97"/>
      <c r="BR203" s="97"/>
      <c r="BS203" s="138"/>
      <c r="BT203" s="13"/>
      <c r="BU203" s="138"/>
      <c r="BV203" s="13"/>
      <c r="BW203" s="125"/>
      <c r="BX203" s="13"/>
      <c r="BY203" s="141"/>
      <c r="BZ203" s="2"/>
      <c r="CA203" s="144"/>
    </row>
    <row r="204" spans="1:79" x14ac:dyDescent="0.25">
      <c r="A204" s="119"/>
      <c r="C204" s="22"/>
      <c r="D204" s="16"/>
      <c r="E204" s="23"/>
      <c r="F204" s="16"/>
      <c r="G204" s="6"/>
      <c r="H204" s="5" t="s">
        <v>20</v>
      </c>
      <c r="I204" s="5"/>
      <c r="J204" s="5"/>
      <c r="K204" s="5"/>
      <c r="L204" s="5"/>
      <c r="M204" s="74"/>
      <c r="N204" s="147"/>
      <c r="O204" s="134"/>
      <c r="P204" s="119"/>
      <c r="Q204" s="80"/>
      <c r="R204" s="150"/>
      <c r="S204" s="19"/>
      <c r="T204" s="6"/>
      <c r="U204" s="5" t="s">
        <v>20</v>
      </c>
      <c r="V204" s="5"/>
      <c r="W204" s="5"/>
      <c r="X204" s="5"/>
      <c r="Y204" s="5"/>
      <c r="Z204" s="74"/>
      <c r="AA204" s="141"/>
      <c r="AB204" s="119"/>
      <c r="AC204" s="119"/>
      <c r="AD204" s="82"/>
      <c r="AE204" s="125"/>
      <c r="AF204" s="82"/>
      <c r="AG204" s="128"/>
      <c r="AH204" s="19"/>
      <c r="AI204" s="6"/>
      <c r="AJ204" s="5" t="s">
        <v>20</v>
      </c>
      <c r="AK204" s="5"/>
      <c r="AL204" s="5"/>
      <c r="AM204" s="5"/>
      <c r="AN204" s="5"/>
      <c r="AO204" s="74"/>
      <c r="AP204" s="135"/>
      <c r="AQ204" s="122"/>
      <c r="AR204" s="119"/>
      <c r="AS204" s="82"/>
      <c r="AT204" s="125"/>
      <c r="AU204" s="82"/>
      <c r="AV204" s="128"/>
      <c r="AW204" s="19"/>
      <c r="AX204" s="6"/>
      <c r="AY204" s="5" t="s">
        <v>20</v>
      </c>
      <c r="AZ204" s="5"/>
      <c r="BA204" s="5"/>
      <c r="BB204" s="5"/>
      <c r="BC204" s="79"/>
      <c r="BD204" s="131"/>
      <c r="BE204" s="134"/>
      <c r="BF204" s="123"/>
      <c r="BG204" s="81"/>
      <c r="BH204" s="125"/>
      <c r="BI204" s="81"/>
      <c r="BJ204" s="128"/>
      <c r="BK204" s="14"/>
      <c r="BL204" s="119"/>
      <c r="BM204" s="97"/>
      <c r="BN204" s="97"/>
      <c r="BO204" s="97"/>
      <c r="BP204" s="97"/>
      <c r="BQ204" s="97"/>
      <c r="BR204" s="97"/>
      <c r="BS204" s="138"/>
      <c r="BT204" s="13"/>
      <c r="BU204" s="138"/>
      <c r="BV204" s="13"/>
      <c r="BW204" s="125"/>
      <c r="BX204" s="13"/>
      <c r="BY204" s="141"/>
      <c r="BZ204" s="2"/>
      <c r="CA204" s="144"/>
    </row>
    <row r="205" spans="1:79" x14ac:dyDescent="0.25">
      <c r="A205" s="119"/>
      <c r="C205" s="24"/>
      <c r="D205" s="16"/>
      <c r="E205" s="23" t="s">
        <v>5</v>
      </c>
      <c r="F205" s="16"/>
      <c r="G205" s="6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74">
        <v>0</v>
      </c>
      <c r="N205" s="147"/>
      <c r="O205" s="134"/>
      <c r="P205" s="119"/>
      <c r="Q205" s="80"/>
      <c r="R205" s="150"/>
      <c r="S205" s="19"/>
      <c r="T205" s="6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77"/>
      <c r="AA205" s="141"/>
      <c r="AB205" s="119"/>
      <c r="AC205" s="119"/>
      <c r="AD205" s="82"/>
      <c r="AE205" s="125"/>
      <c r="AF205" s="82"/>
      <c r="AG205" s="128"/>
      <c r="AH205" s="19"/>
      <c r="AI205" s="6">
        <v>0</v>
      </c>
      <c r="AJ205" s="5">
        <v>0</v>
      </c>
      <c r="AK205" s="5">
        <v>0</v>
      </c>
      <c r="AL205" s="5">
        <v>0</v>
      </c>
      <c r="AM205" s="5">
        <v>0</v>
      </c>
      <c r="AN205" s="5">
        <v>0</v>
      </c>
      <c r="AO205" s="77"/>
      <c r="AP205" s="135"/>
      <c r="AQ205" s="122"/>
      <c r="AR205" s="119"/>
      <c r="AS205" s="82"/>
      <c r="AT205" s="125"/>
      <c r="AU205" s="82"/>
      <c r="AV205" s="128"/>
      <c r="AW205" s="19"/>
      <c r="AX205" s="6">
        <v>0</v>
      </c>
      <c r="AY205" s="5">
        <v>0</v>
      </c>
      <c r="AZ205" s="5">
        <v>0</v>
      </c>
      <c r="BA205" s="5">
        <v>0</v>
      </c>
      <c r="BB205" s="5">
        <v>0</v>
      </c>
      <c r="BC205" s="26"/>
      <c r="BD205" s="131"/>
      <c r="BE205" s="134"/>
      <c r="BF205" s="123"/>
      <c r="BG205" s="81"/>
      <c r="BH205" s="125"/>
      <c r="BI205" s="81"/>
      <c r="BJ205" s="128"/>
      <c r="BK205" s="14"/>
      <c r="BL205" s="119"/>
      <c r="BM205" s="97"/>
      <c r="BN205" s="97"/>
      <c r="BO205" s="97"/>
      <c r="BP205" s="97"/>
      <c r="BQ205" s="97"/>
      <c r="BR205" s="97"/>
      <c r="BS205" s="138"/>
      <c r="BT205" s="13"/>
      <c r="BU205" s="138"/>
      <c r="BV205" s="13"/>
      <c r="BW205" s="125"/>
      <c r="BX205" s="13"/>
      <c r="BY205" s="141"/>
      <c r="BZ205" s="2"/>
      <c r="CA205" s="144"/>
    </row>
    <row r="206" spans="1:79" x14ac:dyDescent="0.25">
      <c r="A206" s="119"/>
      <c r="C206" s="24" t="s">
        <v>85</v>
      </c>
      <c r="D206" s="16"/>
      <c r="E206" s="23" t="s">
        <v>6</v>
      </c>
      <c r="F206" s="16"/>
      <c r="G206" s="6" t="str">
        <f>IF(G203&gt;=90,"A+",IF(G203&gt;=85,"A",IF(G203&gt;=80,"A-",IF(G203&gt;=75,"B+",IF(G203&gt;=73,"B",IF(G203&gt;=70,"B-",IF(G203&gt;=66,"C+",IF(G203&gt;=63,"C",IF(G203&gt;=60,"C-",IF(G203&gt;=50,"D","F"))))))))))</f>
        <v>B</v>
      </c>
      <c r="H206" s="5" t="str">
        <f>IF(H203&gt;=90,"A+",IF(H203&gt;=85,"A",IF(H203&gt;=80,"A-",IF(H203&gt;=75,"B+",IF(H203&gt;=73,"B",IF(H203&gt;=70,"B-",IF(H203&gt;=66,"C+",IF(H203&gt;=63,"C",IF(H203&gt;=60,"C-",IF(H203&gt;=50,"D","F"))))))))))</f>
        <v>A+</v>
      </c>
      <c r="I206" s="5" t="str">
        <f t="shared" ref="I206:L206" si="204">IF(I203&gt;=90,"A+",IF(I203&gt;=85,"A",IF(I203&gt;=80,"A-",IF(I203&gt;=75,"B+",IF(I203&gt;=73,"B",IF(I203&gt;=70,"B-",IF(I203&gt;=66,"C+",IF(I203&gt;=63,"C",IF(I203&gt;=60,"C-",IF(I203&gt;=50,"D","F"))))))))))</f>
        <v>C+</v>
      </c>
      <c r="J206" s="5" t="str">
        <f t="shared" si="204"/>
        <v>B+</v>
      </c>
      <c r="K206" s="5" t="str">
        <f t="shared" si="204"/>
        <v>D</v>
      </c>
      <c r="L206" s="5" t="str">
        <f t="shared" si="204"/>
        <v>B-</v>
      </c>
      <c r="M206" s="74">
        <f>VLOOKUP($O$5,vtABLE,2,FALSE)</f>
        <v>0</v>
      </c>
      <c r="N206" s="147"/>
      <c r="O206" s="134"/>
      <c r="P206" s="119"/>
      <c r="Q206" s="80"/>
      <c r="R206" s="150"/>
      <c r="S206" s="19"/>
      <c r="T206" s="6" t="str">
        <f>IF(T203&gt;=90,"A+",IF(T203&gt;=85,"A",IF(T203&gt;=80,"A-",IF(T203&gt;=75,"B+",IF(T203&gt;=73,"B",IF(T203&gt;=70,"B-",IF(T203&gt;=66,"C+",IF(T203&gt;=63,"C",IF(T203&gt;=60,"C-",IF(T203&gt;=50,"D","F"))))))))))</f>
        <v>B+</v>
      </c>
      <c r="U206" s="5" t="str">
        <f>IF(U203&gt;=90,"A+",IF(U203&gt;=85,"A",IF(U203&gt;=80,"A-",IF(U203&gt;=75,"B+",IF(U203&gt;=73,"B",IF(U203&gt;=70,"B-",IF(U203&gt;=66,"C+",IF(U203&gt;=63,"C",IF(U203&gt;=60,"C-",IF(U203&gt;=50,"D","F"))))))))))</f>
        <v>A</v>
      </c>
      <c r="V206" s="5" t="str">
        <f t="shared" ref="V206:Y206" si="205">IF(V203&gt;=90,"A+",IF(V203&gt;=85,"A",IF(V203&gt;=80,"A-",IF(V203&gt;=75,"B+",IF(V203&gt;=73,"B",IF(V203&gt;=70,"B-",IF(V203&gt;=66,"C+",IF(V203&gt;=63,"C",IF(V203&gt;=60,"C-",IF(V203&gt;=50,"D","F"))))))))))</f>
        <v>A</v>
      </c>
      <c r="W206" s="5" t="str">
        <f t="shared" si="205"/>
        <v>C</v>
      </c>
      <c r="X206" s="5" t="str">
        <f t="shared" si="205"/>
        <v>C+</v>
      </c>
      <c r="Y206" s="5" t="str">
        <f t="shared" si="205"/>
        <v>B-</v>
      </c>
      <c r="Z206" s="77"/>
      <c r="AA206" s="141"/>
      <c r="AB206" s="119"/>
      <c r="AC206" s="119"/>
      <c r="AD206" s="82"/>
      <c r="AE206" s="125"/>
      <c r="AF206" s="82"/>
      <c r="AG206" s="128"/>
      <c r="AH206" s="19"/>
      <c r="AI206" s="6" t="str">
        <f>IF(AI203&gt;=90,"A+",IF(AI203&gt;=85,"A",IF(AI203&gt;=80,"A-",IF(AI203&gt;=75,"B+",IF(AI203&gt;=73,"B",IF(AI203&gt;=70,"B-",IF(AI203&gt;=66,"C+",IF(AI203&gt;=63,"C",IF(AI203&gt;=60,"C-",IF(AI203&gt;=50,"D","F"))))))))))</f>
        <v>B-</v>
      </c>
      <c r="AJ206" s="5" t="str">
        <f>IF(AJ203&gt;=90,"A+",IF(AJ203&gt;=85,"A",IF(AJ203&gt;=80,"A-",IF(AJ203&gt;=75,"B+",IF(AJ203&gt;=73,"B",IF(AJ203&gt;=70,"B-",IF(AJ203&gt;=66,"C+",IF(AJ203&gt;=63,"C",IF(AJ203&gt;=60,"C-",IF(AJ203&gt;=50,"D","F"))))))))))</f>
        <v>B+</v>
      </c>
      <c r="AK206" s="5" t="str">
        <f t="shared" ref="AK206:AN206" si="206">IF(AK203&gt;=90,"A+",IF(AK203&gt;=85,"A",IF(AK203&gt;=80,"A-",IF(AK203&gt;=75,"B+",IF(AK203&gt;=73,"B",IF(AK203&gt;=70,"B-",IF(AK203&gt;=66,"C+",IF(AK203&gt;=63,"C",IF(AK203&gt;=60,"C-",IF(AK203&gt;=50,"D","F"))))))))))</f>
        <v>A-</v>
      </c>
      <c r="AL206" s="5" t="str">
        <f t="shared" si="206"/>
        <v>B-</v>
      </c>
      <c r="AM206" s="5" t="str">
        <f t="shared" si="206"/>
        <v>A</v>
      </c>
      <c r="AN206" s="5" t="str">
        <f t="shared" si="206"/>
        <v>A-</v>
      </c>
      <c r="AO206" s="77"/>
      <c r="AP206" s="135"/>
      <c r="AQ206" s="122"/>
      <c r="AR206" s="119"/>
      <c r="AS206" s="82"/>
      <c r="AT206" s="125"/>
      <c r="AU206" s="82"/>
      <c r="AV206" s="128"/>
      <c r="AW206" s="19"/>
      <c r="AX206" s="6" t="str">
        <f>IF(AX203&gt;=90,"A+",IF(AX203&gt;=85,"A",IF(AX203&gt;=80,"A-",IF(AX203&gt;=75,"B+",IF(AX203&gt;=73,"B",IF(AX203&gt;=70,"B-",IF(AX203&gt;=66,"C+",IF(AX203&gt;=63,"C",IF(AX203&gt;=60,"C-",IF(AX203&gt;=50,"D","F"))))))))))</f>
        <v>A-</v>
      </c>
      <c r="AY206" s="5" t="str">
        <f>IF(AY203&gt;=90,"A+",IF(AY203&gt;=85,"A",IF(AY203&gt;=80,"A-",IF(AY203&gt;=75,"B+",IF(AY203&gt;=73,"B",IF(AY203&gt;=70,"B-",IF(AY203&gt;=66,"C+",IF(AY203&gt;=63,"C",IF(AY203&gt;=60,"C-",IF(AY203&gt;=50,"D","F"))))))))))</f>
        <v>A-</v>
      </c>
      <c r="AZ206" s="5" t="str">
        <f t="shared" ref="AZ206:BB206" si="207">IF(AZ203&gt;=90,"A+",IF(AZ203&gt;=85,"A",IF(AZ203&gt;=80,"A-",IF(AZ203&gt;=75,"B+",IF(AZ203&gt;=73,"B",IF(AZ203&gt;=70,"B-",IF(AZ203&gt;=66,"C+",IF(AZ203&gt;=63,"C",IF(AZ203&gt;=60,"C-",IF(AZ203&gt;=50,"D","F"))))))))))</f>
        <v>A-</v>
      </c>
      <c r="BA206" s="5" t="str">
        <f t="shared" si="207"/>
        <v>B-</v>
      </c>
      <c r="BB206" s="5" t="str">
        <f t="shared" si="207"/>
        <v>A-</v>
      </c>
      <c r="BC206" s="26"/>
      <c r="BD206" s="131"/>
      <c r="BE206" s="134"/>
      <c r="BF206" s="123"/>
      <c r="BG206" s="81"/>
      <c r="BH206" s="125"/>
      <c r="BI206" s="81"/>
      <c r="BJ206" s="128"/>
      <c r="BK206" s="14"/>
      <c r="BL206" s="119"/>
      <c r="BM206" s="97"/>
      <c r="BN206" s="97"/>
      <c r="BO206" s="97"/>
      <c r="BP206" s="97"/>
      <c r="BQ206" s="97"/>
      <c r="BR206" s="97"/>
      <c r="BS206" s="138"/>
      <c r="BT206" s="13"/>
      <c r="BU206" s="138"/>
      <c r="BV206" s="13"/>
      <c r="BW206" s="125"/>
      <c r="BX206" s="13"/>
      <c r="BY206" s="141"/>
      <c r="BZ206" s="2"/>
      <c r="CA206" s="144"/>
    </row>
    <row r="207" spans="1:79" ht="15.75" thickBot="1" x14ac:dyDescent="0.3">
      <c r="A207" s="120"/>
      <c r="C207" s="25" t="s">
        <v>118</v>
      </c>
      <c r="D207" s="16"/>
      <c r="E207" s="83" t="s">
        <v>7</v>
      </c>
      <c r="F207" s="16"/>
      <c r="G207" s="29" t="str">
        <f>IF(G203&gt;=80,"4.00", IF(G203=79,"3.90",IF(G203=78,"3.80",IF(G203=77,"3.70",IF(G203=76,"3.60",IF(G203=75,"3.50",IF(G203=74,"3.40",IF(G203&gt;=73,"3.30",IF(G203&gt;=72,"3.20",IF(G203=71,"3.10",IF(G203&gt;=70,"3.00",IF(G203&gt;=69,"2.90",IF(G203=68,"2.80",IF(G203=67,"2.70",IF(G203=66,"2.60",IF(G203=65,"2.50",IF(G203=64,"2.40",IF(G203=63,"2.30",IF(G203=62,"2.20",IF(G203=61,"2.10",IF(G203=60,"2.00",IF(G203=59,"1.90",IF(G203=58,"1.80",IF(G203=57,"1.70",IF(G203=56,"1.60",IF(G203=55,"1.50",IF(G203=54,"1.40",IF(G203=53,"1.30",IF(G203=52,"1.20",IF(G203=51,"1.10",IF(G203=50,"1.00","0.00")))))))))))))))))))))))))))))))</f>
        <v>3.30</v>
      </c>
      <c r="H207" s="30" t="str">
        <f t="shared" ref="H207:L207" si="208">IF(H203&gt;=80,"4.00", IF(H203=79,"3.90",IF(H203=78,"3.80",IF(H203=77,"3.70",IF(H203=76,"3.60",IF(H203=75,"3.50",IF(H203=74,"3.40",IF(H203&gt;=73,"3.30",IF(H203&gt;=72,"3.20",IF(H203=71,"3.10",IF(H203&gt;=70,"3.00",IF(H203&gt;=69,"2.90",IF(H203=68,"2.80",IF(H203=67,"2.70",IF(H203=66,"2.60",IF(H203=65,"2.50",IF(H203=64,"2.40",IF(H203=63,"2.30",IF(H203=62,"2.20",IF(H203=61,"2.10",IF(H203=60,"2.00",IF(H203=59,"1.90",IF(H203=58,"1.80",IF(H203=57,"1.70",IF(H203=56,"1.60",IF(H203=55,"1.50",IF(H203=54,"1.40",IF(H203=53,"1.30",IF(H203=52,"1.20",IF(H203=51,"1.10",IF(H203=50,"1.00","0.00")))))))))))))))))))))))))))))))</f>
        <v>4.00</v>
      </c>
      <c r="I207" s="30" t="str">
        <f t="shared" si="208"/>
        <v>2.70</v>
      </c>
      <c r="J207" s="30" t="str">
        <f t="shared" si="208"/>
        <v>3.60</v>
      </c>
      <c r="K207" s="30" t="str">
        <f t="shared" si="208"/>
        <v>1.50</v>
      </c>
      <c r="L207" s="30" t="str">
        <f t="shared" si="208"/>
        <v>3.10</v>
      </c>
      <c r="M207" s="75"/>
      <c r="N207" s="148"/>
      <c r="O207" s="134"/>
      <c r="P207" s="120"/>
      <c r="Q207" s="80"/>
      <c r="R207" s="151"/>
      <c r="S207" s="19"/>
      <c r="T207" s="29" t="str">
        <f>IF(T203&gt;=80,"4.00", IF(T203=79,"3.90",IF(T203=78,"3.80",IF(T203=77,"3.70",IF(T203=76,"3.60",IF(T203=75,"3.50",IF(T203=74,"3.40",IF(T203&gt;=73,"3.30",IF(T203&gt;=72,"3.20",IF(T203=71,"3.10",IF(T203&gt;=70,"3.00",IF(T203&gt;=69,"2.90",IF(T203=68,"2.80",IF(T203=67,"2.70",IF(T203=66,"2.60",IF(T203=65,"2.50",IF(T203=64,"2.40",IF(T203=63,"2.30",IF(T203=62,"2.20",IF(T203=61,"2.10",IF(T203=60,"2.00",IF(T203=59,"1.90",IF(T203=58,"1.80",IF(T203=57,"1.70",IF(T203=56,"1.60",IF(T203=55,"1.50",IF(T203=54,"1.40",IF(T203=53,"1.30",IF(T203=52,"1.20",IF(T203=51,"1.10",IF(T203=50,"1.00","0.00")))))))))))))))))))))))))))))))</f>
        <v>3.90</v>
      </c>
      <c r="U207" s="30" t="str">
        <f t="shared" ref="U207:Y207" si="209">IF(U203&gt;=80,"4.00", IF(U203=79,"3.90",IF(U203=78,"3.80",IF(U203=77,"3.70",IF(U203=76,"3.60",IF(U203=75,"3.50",IF(U203=74,"3.40",IF(U203&gt;=73,"3.30",IF(U203&gt;=72,"3.20",IF(U203=71,"3.10",IF(U203&gt;=70,"3.00",IF(U203&gt;=69,"2.90",IF(U203=68,"2.80",IF(U203=67,"2.70",IF(U203=66,"2.60",IF(U203=65,"2.50",IF(U203=64,"2.40",IF(U203=63,"2.30",IF(U203=62,"2.20",IF(U203=61,"2.10",IF(U203=60,"2.00",IF(U203=59,"1.90",IF(U203=58,"1.80",IF(U203=57,"1.70",IF(U203=56,"1.60",IF(U203=55,"1.50",IF(U203=54,"1.40",IF(U203=53,"1.30",IF(U203=52,"1.20",IF(U203=51,"1.10",IF(U203=50,"1.00","0.00")))))))))))))))))))))))))))))))</f>
        <v>4.00</v>
      </c>
      <c r="V207" s="30" t="str">
        <f t="shared" si="209"/>
        <v>4.00</v>
      </c>
      <c r="W207" s="30" t="str">
        <f t="shared" si="209"/>
        <v>2.50</v>
      </c>
      <c r="X207" s="30" t="str">
        <f t="shared" si="209"/>
        <v>2.70</v>
      </c>
      <c r="Y207" s="30" t="str">
        <f t="shared" si="209"/>
        <v>3.00</v>
      </c>
      <c r="Z207" s="75"/>
      <c r="AA207" s="142"/>
      <c r="AB207" s="120"/>
      <c r="AC207" s="120"/>
      <c r="AD207" s="83"/>
      <c r="AE207" s="126"/>
      <c r="AF207" s="83"/>
      <c r="AG207" s="129"/>
      <c r="AH207" s="19"/>
      <c r="AI207" s="29" t="str">
        <f>IF(AI203&gt;=80,"4.00", IF(AI203=79,"3.90",IF(AI203=78,"3.80",IF(AI203=77,"3.70",IF(AI203=76,"3.60",IF(AI203=75,"3.50",IF(AI203=74,"3.40",IF(AI203&gt;=73,"3.30",IF(AI203&gt;=72,"3.20",IF(AI203=71,"3.10",IF(AI203&gt;=70,"3.00",IF(AI203&gt;=69,"2.90",IF(AI203=68,"2.80",IF(AI203=67,"2.70",IF(AI203=66,"2.60",IF(AI203=65,"2.50",IF(AI203=64,"2.40",IF(AI203=63,"2.30",IF(AI203=62,"2.20",IF(AI203=61,"2.10",IF(AI203=60,"2.00",IF(AI203=59,"1.90",IF(AI203=58,"1.80",IF(AI203=57,"1.70",IF(AI203=56,"1.60",IF(AI203=55,"1.50",IF(AI203=54,"1.40",IF(AI203=53,"1.30",IF(AI203=52,"1.20",IF(AI203=51,"1.10",IF(AI203=50,"1.00","0.00")))))))))))))))))))))))))))))))</f>
        <v>3.20</v>
      </c>
      <c r="AJ207" s="30" t="str">
        <f t="shared" ref="AJ207:AN207" si="210">IF(AJ203&gt;=80,"4.00", IF(AJ203=79,"3.90",IF(AJ203=78,"3.80",IF(AJ203=77,"3.70",IF(AJ203=76,"3.60",IF(AJ203=75,"3.50",IF(AJ203=74,"3.40",IF(AJ203&gt;=73,"3.30",IF(AJ203&gt;=72,"3.20",IF(AJ203=71,"3.10",IF(AJ203&gt;=70,"3.00",IF(AJ203&gt;=69,"2.90",IF(AJ203=68,"2.80",IF(AJ203=67,"2.70",IF(AJ203=66,"2.60",IF(AJ203=65,"2.50",IF(AJ203=64,"2.40",IF(AJ203=63,"2.30",IF(AJ203=62,"2.20",IF(AJ203=61,"2.10",IF(AJ203=60,"2.00",IF(AJ203=59,"1.90",IF(AJ203=58,"1.80",IF(AJ203=57,"1.70",IF(AJ203=56,"1.60",IF(AJ203=55,"1.50",IF(AJ203=54,"1.40",IF(AJ203=53,"1.30",IF(AJ203=52,"1.20",IF(AJ203=51,"1.10",IF(AJ203=50,"1.00","0.00")))))))))))))))))))))))))))))))</f>
        <v>3.80</v>
      </c>
      <c r="AK207" s="30" t="str">
        <f t="shared" si="210"/>
        <v>4.00</v>
      </c>
      <c r="AL207" s="30" t="str">
        <f t="shared" si="210"/>
        <v>3.00</v>
      </c>
      <c r="AM207" s="30" t="str">
        <f t="shared" si="210"/>
        <v>4.00</v>
      </c>
      <c r="AN207" s="30" t="str">
        <f t="shared" si="210"/>
        <v>4.00</v>
      </c>
      <c r="AO207" s="75"/>
      <c r="AP207" s="136"/>
      <c r="AQ207" s="122"/>
      <c r="AR207" s="120"/>
      <c r="AS207" s="83"/>
      <c r="AT207" s="126"/>
      <c r="AU207" s="83"/>
      <c r="AV207" s="129"/>
      <c r="AW207" s="19"/>
      <c r="AX207" s="29" t="str">
        <f>IF(AX203&gt;=80,"4.00", IF(AX203=79,"3.90",IF(AX203=78,"3.80",IF(AX203=77,"3.70",IF(AX203=76,"3.60",IF(AX203=75,"3.50",IF(AX203=74,"3.40",IF(AX203&gt;=73,"3.30",IF(AX203&gt;=72,"3.20",IF(AX203=71,"3.10",IF(AX203&gt;=70,"3.00",IF(AX203&gt;=69,"2.90",IF(AX203=68,"2.80",IF(AX203=67,"2.70",IF(AX203=66,"2.60",IF(AX203=65,"2.50",IF(AX203=64,"2.40",IF(AX203=63,"2.30",IF(AX203=62,"2.20",IF(AX203=61,"2.10",IF(AX203=60,"2.00",IF(AX203=59,"1.90",IF(AX203=58,"1.80",IF(AX203=57,"1.70",IF(AX203=56,"1.60",IF(AX203=55,"1.50",IF(AX203=54,"1.40",IF(AX203=53,"1.30",IF(AX203=52,"1.20",IF(AX203=51,"1.10",IF(AX203=50,"1.00","0.00")))))))))))))))))))))))))))))))</f>
        <v>4.00</v>
      </c>
      <c r="AY207" s="30" t="str">
        <f t="shared" ref="AY207:BB207" si="211">IF(AY203&gt;=80,"4.00", IF(AY203=79,"3.90",IF(AY203=78,"3.80",IF(AY203=77,"3.70",IF(AY203=76,"3.60",IF(AY203=75,"3.50",IF(AY203=74,"3.40",IF(AY203&gt;=73,"3.30",IF(AY203&gt;=72,"3.20",IF(AY203=71,"3.10",IF(AY203&gt;=70,"3.00",IF(AY203&gt;=69,"2.90",IF(AY203=68,"2.80",IF(AY203=67,"2.70",IF(AY203=66,"2.60",IF(AY203=65,"2.50",IF(AY203=64,"2.40",IF(AY203=63,"2.30",IF(AY203=62,"2.20",IF(AY203=61,"2.10",IF(AY203=60,"2.00",IF(AY203=59,"1.90",IF(AY203=58,"1.80",IF(AY203=57,"1.70",IF(AY203=56,"1.60",IF(AY203=55,"1.50",IF(AY203=54,"1.40",IF(AY203=53,"1.30",IF(AY203=52,"1.20",IF(AY203=51,"1.10",IF(AY203=50,"1.00","0.00")))))))))))))))))))))))))))))))</f>
        <v>4.00</v>
      </c>
      <c r="AZ207" s="30" t="str">
        <f t="shared" si="211"/>
        <v>4.00</v>
      </c>
      <c r="BA207" s="30" t="str">
        <f t="shared" si="211"/>
        <v>3.10</v>
      </c>
      <c r="BB207" s="30" t="str">
        <f t="shared" si="211"/>
        <v>4.00</v>
      </c>
      <c r="BC207" s="31"/>
      <c r="BD207" s="132"/>
      <c r="BE207" s="134"/>
      <c r="BF207" s="153"/>
      <c r="BG207" s="86"/>
      <c r="BH207" s="126"/>
      <c r="BI207" s="86"/>
      <c r="BJ207" s="129"/>
      <c r="BK207" s="14"/>
      <c r="BL207" s="120"/>
      <c r="BM207" s="98"/>
      <c r="BN207" s="98"/>
      <c r="BO207" s="98"/>
      <c r="BP207" s="98"/>
      <c r="BQ207" s="98"/>
      <c r="BR207" s="98"/>
      <c r="BS207" s="139"/>
      <c r="BT207" s="13"/>
      <c r="BU207" s="139"/>
      <c r="BV207" s="13"/>
      <c r="BW207" s="126"/>
      <c r="BX207" s="13"/>
      <c r="BY207" s="142"/>
      <c r="BZ207" s="2"/>
      <c r="CA207" s="145"/>
    </row>
    <row r="208" spans="1:79" ht="15" customHeight="1" x14ac:dyDescent="0.25">
      <c r="A208" s="154">
        <v>29</v>
      </c>
      <c r="C208" s="15" t="s">
        <v>54</v>
      </c>
      <c r="D208" s="16"/>
      <c r="E208" s="17" t="s">
        <v>4</v>
      </c>
      <c r="F208" s="16"/>
      <c r="G208" s="3">
        <v>3</v>
      </c>
      <c r="H208" s="4">
        <v>2</v>
      </c>
      <c r="I208" s="4">
        <v>3</v>
      </c>
      <c r="J208" s="4">
        <v>3</v>
      </c>
      <c r="K208" s="4">
        <v>3</v>
      </c>
      <c r="L208" s="4">
        <v>3</v>
      </c>
      <c r="M208" s="73">
        <f>SUM(G208:L208)</f>
        <v>17</v>
      </c>
      <c r="N208" s="146">
        <f>M209/600*100</f>
        <v>55.000000000000007</v>
      </c>
      <c r="O208" s="134">
        <f>(G214*G208)+(H214*H208)+(I214*I208)+(J214*J208)+(L214*L208)+(K214*K208)</f>
        <v>34.400000000000006</v>
      </c>
      <c r="P208" s="118">
        <f>O208/M208</f>
        <v>2.0235294117647062</v>
      </c>
      <c r="Q208" s="18"/>
      <c r="R208" s="149" t="str">
        <f>IF(P208&lt;1, " Drop Out Due to Low GPA ", "")</f>
        <v/>
      </c>
      <c r="S208" s="19"/>
      <c r="T208" s="3">
        <v>3</v>
      </c>
      <c r="U208" s="4">
        <v>2</v>
      </c>
      <c r="V208" s="4">
        <v>3</v>
      </c>
      <c r="W208" s="4">
        <v>3</v>
      </c>
      <c r="X208" s="4">
        <v>3</v>
      </c>
      <c r="Y208" s="4">
        <v>3</v>
      </c>
      <c r="Z208" s="73">
        <f>SUM(T208:Y208)</f>
        <v>17</v>
      </c>
      <c r="AA208" s="140">
        <f>Z209/550*100</f>
        <v>61.454545454545453</v>
      </c>
      <c r="AB208" s="133">
        <f>(T214*T208)+(U214*U208)+(V214*V208)+(W214*W208)+(X214*X208)+(Y208*Y214)</f>
        <v>37.1</v>
      </c>
      <c r="AC208" s="118">
        <f>AB208/Z208</f>
        <v>2.1823529411764708</v>
      </c>
      <c r="AD208" s="84"/>
      <c r="AE208" s="124">
        <f>(O208+AB208)/(M208+Z208)</f>
        <v>2.1029411764705883</v>
      </c>
      <c r="AF208" s="81"/>
      <c r="AG208" s="127" t="str">
        <f>IF(AE208&lt;1.5, " Drop Out Due to Low CGPA ", "")</f>
        <v/>
      </c>
      <c r="AH208" s="19"/>
      <c r="AI208" s="3">
        <v>3</v>
      </c>
      <c r="AJ208" s="4">
        <v>3</v>
      </c>
      <c r="AK208" s="4">
        <v>3</v>
      </c>
      <c r="AL208" s="4">
        <v>3</v>
      </c>
      <c r="AM208" s="4">
        <v>3</v>
      </c>
      <c r="AN208" s="4">
        <v>3</v>
      </c>
      <c r="AO208" s="73">
        <f>SUM(AI208:AN208)</f>
        <v>18</v>
      </c>
      <c r="AP208" s="135">
        <f>AO209/550*100</f>
        <v>44.545454545454547</v>
      </c>
      <c r="AQ208" s="121">
        <f>(AI214*AI208)+(AJ214*AJ208)+(AK214*AK208)+(AL208*AL214)+(AM214*AM208)+(AN214*AN208)</f>
        <v>9.6</v>
      </c>
      <c r="AR208" s="123">
        <f>AQ208/AO208</f>
        <v>0.53333333333333333</v>
      </c>
      <c r="AS208" s="81"/>
      <c r="AT208" s="124">
        <f>(O208+AB208+AQ208)/(M208+Z208+AO208)</f>
        <v>1.5596153846153844</v>
      </c>
      <c r="AU208" s="81"/>
      <c r="AV208" s="127" t="str">
        <f>IF(AT208&lt;1.75, " Drop Out Due to Low CGPA ", "")</f>
        <v xml:space="preserve"> Drop Out Due to Low CGPA </v>
      </c>
      <c r="AW208" s="19"/>
      <c r="AX208" s="109" t="s">
        <v>137</v>
      </c>
      <c r="AY208" s="110"/>
      <c r="AZ208" s="110"/>
      <c r="BA208" s="110"/>
      <c r="BB208" s="110"/>
      <c r="BC208" s="110"/>
      <c r="BD208" s="110"/>
      <c r="BE208" s="110"/>
      <c r="BF208" s="110"/>
      <c r="BG208" s="110"/>
      <c r="BH208" s="110"/>
      <c r="BI208" s="110"/>
      <c r="BJ208" s="110"/>
      <c r="BK208" s="111"/>
      <c r="BL208" s="118" t="e">
        <f>#REF!/#REF!</f>
        <v>#REF!</v>
      </c>
      <c r="BM208" s="96"/>
      <c r="BN208" s="96"/>
      <c r="BO208" s="96"/>
      <c r="BP208" s="96"/>
      <c r="BQ208" s="96"/>
      <c r="BR208" s="96"/>
      <c r="BS208" s="137">
        <f>BC209+AO209+Z209+M209</f>
        <v>913</v>
      </c>
      <c r="BT208" s="20"/>
      <c r="BU208" s="137">
        <f>BS208/2100*100</f>
        <v>43.476190476190474</v>
      </c>
      <c r="BV208" s="20"/>
      <c r="BW208" s="124">
        <f>(BE208+AQ208+AB208+O208)/(M208+Z208+AO208+BC208)</f>
        <v>1.5596153846153848</v>
      </c>
      <c r="BX208" s="21"/>
      <c r="BY208" s="140" t="str">
        <f>IF(BU208&gt;=85,"A",IF(BU208&gt;=80,"A-",IF(BU208&gt;=75,"B+",IF(BU208&gt;=70,"B",IF(BU208&gt;=65,"B-",IF(BU208&gt;=61,"C+",IF(BU208&gt;=58,"C",IF(BU208&gt;=55,"C-",IF(BU208&gt;=50,"D","F")))))))))</f>
        <v>F</v>
      </c>
      <c r="BZ208" s="2"/>
      <c r="CA208" s="143"/>
    </row>
    <row r="209" spans="1:79" x14ac:dyDescent="0.25">
      <c r="A209" s="119"/>
      <c r="C209" s="22"/>
      <c r="D209" s="16"/>
      <c r="E209" s="23" t="s">
        <v>8</v>
      </c>
      <c r="F209" s="16"/>
      <c r="G209" s="6">
        <v>61</v>
      </c>
      <c r="H209" s="5">
        <v>34</v>
      </c>
      <c r="I209" s="5">
        <v>57</v>
      </c>
      <c r="J209" s="5">
        <v>42</v>
      </c>
      <c r="K209" s="5">
        <v>59</v>
      </c>
      <c r="L209" s="5">
        <v>35</v>
      </c>
      <c r="M209" s="74">
        <f>L212+K209+J212+I209+H209+G209</f>
        <v>330</v>
      </c>
      <c r="N209" s="147"/>
      <c r="O209" s="134"/>
      <c r="P209" s="119"/>
      <c r="Q209" s="80"/>
      <c r="R209" s="150"/>
      <c r="S209" s="19"/>
      <c r="T209" s="6">
        <v>76</v>
      </c>
      <c r="U209" s="5">
        <v>37</v>
      </c>
      <c r="V209" s="5">
        <v>55</v>
      </c>
      <c r="W209" s="5">
        <v>65</v>
      </c>
      <c r="X209" s="5">
        <v>55</v>
      </c>
      <c r="Y209" s="108">
        <v>33</v>
      </c>
      <c r="Z209" s="74">
        <f>T209+U209+V209+W209+X209+Y212</f>
        <v>338</v>
      </c>
      <c r="AA209" s="141"/>
      <c r="AB209" s="119"/>
      <c r="AC209" s="119"/>
      <c r="AD209" s="82"/>
      <c r="AE209" s="125"/>
      <c r="AF209" s="82"/>
      <c r="AG209" s="128"/>
      <c r="AH209" s="19"/>
      <c r="AI209" s="6">
        <v>43</v>
      </c>
      <c r="AJ209" s="5">
        <v>52</v>
      </c>
      <c r="AK209" s="5">
        <v>24</v>
      </c>
      <c r="AL209" s="5">
        <v>26</v>
      </c>
      <c r="AM209" s="5">
        <v>50</v>
      </c>
      <c r="AN209" s="5">
        <v>50</v>
      </c>
      <c r="AO209" s="74">
        <f>AI209+AJ209+AK209+AL209+AM209+AN209</f>
        <v>245</v>
      </c>
      <c r="AP209" s="135"/>
      <c r="AQ209" s="122"/>
      <c r="AR209" s="119"/>
      <c r="AS209" s="82"/>
      <c r="AT209" s="125"/>
      <c r="AU209" s="82"/>
      <c r="AV209" s="128"/>
      <c r="AW209" s="19"/>
      <c r="AX209" s="112"/>
      <c r="AY209" s="113"/>
      <c r="AZ209" s="113"/>
      <c r="BA209" s="113"/>
      <c r="BB209" s="113"/>
      <c r="BC209" s="113"/>
      <c r="BD209" s="113"/>
      <c r="BE209" s="113"/>
      <c r="BF209" s="113"/>
      <c r="BG209" s="113"/>
      <c r="BH209" s="113"/>
      <c r="BI209" s="113"/>
      <c r="BJ209" s="113"/>
      <c r="BK209" s="114"/>
      <c r="BL209" s="119"/>
      <c r="BM209" s="97"/>
      <c r="BN209" s="97"/>
      <c r="BO209" s="97"/>
      <c r="BP209" s="97"/>
      <c r="BQ209" s="97"/>
      <c r="BR209" s="97"/>
      <c r="BS209" s="138"/>
      <c r="BT209" s="13"/>
      <c r="BU209" s="138"/>
      <c r="BV209" s="13"/>
      <c r="BW209" s="125"/>
      <c r="BX209" s="13"/>
      <c r="BY209" s="141"/>
      <c r="BZ209" s="2"/>
      <c r="CA209" s="144"/>
    </row>
    <row r="210" spans="1:79" x14ac:dyDescent="0.25">
      <c r="A210" s="119"/>
      <c r="C210" s="22"/>
      <c r="D210" s="16"/>
      <c r="E210" s="23"/>
      <c r="F210" s="16"/>
      <c r="G210" s="6">
        <f>G209</f>
        <v>61</v>
      </c>
      <c r="H210" s="5">
        <f>H209*2</f>
        <v>68</v>
      </c>
      <c r="I210" s="5">
        <f t="shared" ref="I210" si="212">I209</f>
        <v>57</v>
      </c>
      <c r="J210" s="5">
        <f>J212</f>
        <v>66</v>
      </c>
      <c r="K210" s="5">
        <f>K209</f>
        <v>59</v>
      </c>
      <c r="L210" s="5">
        <f>L212</f>
        <v>53</v>
      </c>
      <c r="M210" s="74"/>
      <c r="N210" s="147"/>
      <c r="O210" s="134"/>
      <c r="P210" s="119"/>
      <c r="Q210" s="80"/>
      <c r="R210" s="150"/>
      <c r="S210" s="19"/>
      <c r="T210" s="6">
        <f>T209</f>
        <v>76</v>
      </c>
      <c r="U210" s="5">
        <f>U209*2</f>
        <v>74</v>
      </c>
      <c r="V210" s="5">
        <f t="shared" ref="V210" si="213">V209</f>
        <v>55</v>
      </c>
      <c r="W210" s="5">
        <f>W209</f>
        <v>65</v>
      </c>
      <c r="X210" s="5">
        <f>X209</f>
        <v>55</v>
      </c>
      <c r="Y210" s="5">
        <f>Y212</f>
        <v>50</v>
      </c>
      <c r="Z210" s="74"/>
      <c r="AA210" s="141"/>
      <c r="AB210" s="119"/>
      <c r="AC210" s="119"/>
      <c r="AD210" s="82"/>
      <c r="AE210" s="125"/>
      <c r="AF210" s="82"/>
      <c r="AG210" s="128"/>
      <c r="AH210" s="19"/>
      <c r="AI210" s="6">
        <f>AI209</f>
        <v>43</v>
      </c>
      <c r="AJ210" s="5">
        <f>AJ209</f>
        <v>52</v>
      </c>
      <c r="AK210" s="5">
        <f t="shared" ref="AK210:AN210" si="214">AK209</f>
        <v>24</v>
      </c>
      <c r="AL210" s="5">
        <f t="shared" si="214"/>
        <v>26</v>
      </c>
      <c r="AM210" s="5">
        <f t="shared" si="214"/>
        <v>50</v>
      </c>
      <c r="AN210" s="5">
        <f t="shared" si="214"/>
        <v>50</v>
      </c>
      <c r="AO210" s="74"/>
      <c r="AP210" s="135"/>
      <c r="AQ210" s="122"/>
      <c r="AR210" s="119"/>
      <c r="AS210" s="82"/>
      <c r="AT210" s="125"/>
      <c r="AU210" s="82"/>
      <c r="AV210" s="128"/>
      <c r="AW210" s="19"/>
      <c r="AX210" s="112"/>
      <c r="AY210" s="113"/>
      <c r="AZ210" s="113"/>
      <c r="BA210" s="113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4"/>
      <c r="BL210" s="119"/>
      <c r="BM210" s="97"/>
      <c r="BN210" s="97"/>
      <c r="BO210" s="97"/>
      <c r="BP210" s="97"/>
      <c r="BQ210" s="97"/>
      <c r="BR210" s="97"/>
      <c r="BS210" s="138"/>
      <c r="BT210" s="13"/>
      <c r="BU210" s="138"/>
      <c r="BV210" s="13"/>
      <c r="BW210" s="125"/>
      <c r="BX210" s="13"/>
      <c r="BY210" s="141"/>
      <c r="BZ210" s="2"/>
      <c r="CA210" s="144"/>
    </row>
    <row r="211" spans="1:79" x14ac:dyDescent="0.25">
      <c r="A211" s="119"/>
      <c r="C211" s="22"/>
      <c r="D211" s="16"/>
      <c r="E211" s="23"/>
      <c r="F211" s="16"/>
      <c r="G211" s="6"/>
      <c r="H211" s="5" t="s">
        <v>20</v>
      </c>
      <c r="I211" s="5"/>
      <c r="J211" s="5"/>
      <c r="K211" s="5"/>
      <c r="L211" s="5"/>
      <c r="M211" s="74"/>
      <c r="N211" s="147"/>
      <c r="O211" s="134"/>
      <c r="P211" s="119"/>
      <c r="Q211" s="80"/>
      <c r="R211" s="150"/>
      <c r="S211" s="19"/>
      <c r="T211" s="6"/>
      <c r="U211" s="5" t="s">
        <v>20</v>
      </c>
      <c r="V211" s="5"/>
      <c r="W211" s="5"/>
      <c r="X211" s="5"/>
      <c r="Y211" s="5"/>
      <c r="Z211" s="74"/>
      <c r="AA211" s="141"/>
      <c r="AB211" s="119"/>
      <c r="AC211" s="119"/>
      <c r="AD211" s="82"/>
      <c r="AE211" s="125"/>
      <c r="AF211" s="82"/>
      <c r="AG211" s="128"/>
      <c r="AH211" s="19"/>
      <c r="AI211" s="6"/>
      <c r="AJ211" s="5" t="s">
        <v>20</v>
      </c>
      <c r="AK211" s="5"/>
      <c r="AL211" s="5"/>
      <c r="AM211" s="5"/>
      <c r="AN211" s="5"/>
      <c r="AO211" s="74"/>
      <c r="AP211" s="135"/>
      <c r="AQ211" s="122"/>
      <c r="AR211" s="119"/>
      <c r="AS211" s="82"/>
      <c r="AT211" s="125"/>
      <c r="AU211" s="82"/>
      <c r="AV211" s="128"/>
      <c r="AW211" s="19"/>
      <c r="AX211" s="112"/>
      <c r="AY211" s="113"/>
      <c r="AZ211" s="113"/>
      <c r="BA211" s="113"/>
      <c r="BB211" s="113"/>
      <c r="BC211" s="113"/>
      <c r="BD211" s="113"/>
      <c r="BE211" s="113"/>
      <c r="BF211" s="113"/>
      <c r="BG211" s="113"/>
      <c r="BH211" s="113"/>
      <c r="BI211" s="113"/>
      <c r="BJ211" s="113"/>
      <c r="BK211" s="114"/>
      <c r="BL211" s="119"/>
      <c r="BM211" s="97"/>
      <c r="BN211" s="97"/>
      <c r="BO211" s="97"/>
      <c r="BP211" s="97"/>
      <c r="BQ211" s="97"/>
      <c r="BR211" s="97"/>
      <c r="BS211" s="138"/>
      <c r="BT211" s="13"/>
      <c r="BU211" s="138"/>
      <c r="BV211" s="13"/>
      <c r="BW211" s="125"/>
      <c r="BX211" s="13"/>
      <c r="BY211" s="141"/>
      <c r="BZ211" s="2"/>
      <c r="CA211" s="144"/>
    </row>
    <row r="212" spans="1:79" x14ac:dyDescent="0.25">
      <c r="A212" s="119"/>
      <c r="C212" s="24"/>
      <c r="D212" s="16"/>
      <c r="E212" s="23" t="s">
        <v>5</v>
      </c>
      <c r="F212" s="16"/>
      <c r="G212" s="6">
        <v>0</v>
      </c>
      <c r="H212" s="5">
        <v>0</v>
      </c>
      <c r="I212" s="5">
        <v>0</v>
      </c>
      <c r="J212" s="95">
        <v>66</v>
      </c>
      <c r="K212" s="5">
        <v>0</v>
      </c>
      <c r="L212" s="95">
        <v>53</v>
      </c>
      <c r="M212" s="74">
        <v>0</v>
      </c>
      <c r="N212" s="147"/>
      <c r="O212" s="134"/>
      <c r="P212" s="119"/>
      <c r="Q212" s="80"/>
      <c r="R212" s="150"/>
      <c r="S212" s="19"/>
      <c r="T212" s="6">
        <v>0</v>
      </c>
      <c r="U212" s="5">
        <v>0</v>
      </c>
      <c r="V212" s="5">
        <v>0</v>
      </c>
      <c r="W212" s="5">
        <v>0</v>
      </c>
      <c r="X212" s="5">
        <v>0</v>
      </c>
      <c r="Y212" s="95">
        <v>50</v>
      </c>
      <c r="Z212" s="77"/>
      <c r="AA212" s="141"/>
      <c r="AB212" s="119"/>
      <c r="AC212" s="119"/>
      <c r="AD212" s="82"/>
      <c r="AE212" s="125"/>
      <c r="AF212" s="82"/>
      <c r="AG212" s="128"/>
      <c r="AH212" s="19"/>
      <c r="AI212" s="6">
        <v>0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  <c r="AO212" s="77"/>
      <c r="AP212" s="135"/>
      <c r="AQ212" s="122"/>
      <c r="AR212" s="119"/>
      <c r="AS212" s="82"/>
      <c r="AT212" s="125"/>
      <c r="AU212" s="82"/>
      <c r="AV212" s="128"/>
      <c r="AW212" s="19"/>
      <c r="AX212" s="112"/>
      <c r="AY212" s="113"/>
      <c r="AZ212" s="113"/>
      <c r="BA212" s="113"/>
      <c r="BB212" s="113"/>
      <c r="BC212" s="113"/>
      <c r="BD212" s="113"/>
      <c r="BE212" s="113"/>
      <c r="BF212" s="113"/>
      <c r="BG212" s="113"/>
      <c r="BH212" s="113"/>
      <c r="BI212" s="113"/>
      <c r="BJ212" s="113"/>
      <c r="BK212" s="114"/>
      <c r="BL212" s="119"/>
      <c r="BM212" s="97"/>
      <c r="BN212" s="97"/>
      <c r="BO212" s="97"/>
      <c r="BP212" s="97"/>
      <c r="BQ212" s="97"/>
      <c r="BR212" s="97"/>
      <c r="BS212" s="138"/>
      <c r="BT212" s="13"/>
      <c r="BU212" s="138"/>
      <c r="BV212" s="13"/>
      <c r="BW212" s="125"/>
      <c r="BX212" s="13"/>
      <c r="BY212" s="141"/>
      <c r="BZ212" s="2"/>
      <c r="CA212" s="144"/>
    </row>
    <row r="213" spans="1:79" x14ac:dyDescent="0.25">
      <c r="A213" s="119"/>
      <c r="C213" s="24" t="s">
        <v>86</v>
      </c>
      <c r="D213" s="16"/>
      <c r="E213" s="23" t="s">
        <v>6</v>
      </c>
      <c r="F213" s="16"/>
      <c r="G213" s="6" t="str">
        <f>IF(G210&gt;=90,"A+",IF(G210&gt;=85,"A",IF(G210&gt;=80,"A-",IF(G210&gt;=75,"B+",IF(G210&gt;=73,"B",IF(G210&gt;=70,"B-",IF(G210&gt;=66,"C+",IF(G210&gt;=63,"C",IF(G210&gt;=60,"C-",IF(G210&gt;=50,"D","F"))))))))))</f>
        <v>C-</v>
      </c>
      <c r="H213" s="5" t="str">
        <f>IF(H210&gt;=90,"A+",IF(H210&gt;=85,"A",IF(H210&gt;=80,"A-",IF(H210&gt;=75,"B+",IF(H210&gt;=73,"B",IF(H210&gt;=70,"B-",IF(H210&gt;=66,"C+",IF(H210&gt;=63,"C",IF(H210&gt;=60,"C-",IF(H210&gt;=50,"D","F"))))))))))</f>
        <v>C+</v>
      </c>
      <c r="I213" s="5" t="str">
        <f t="shared" ref="I213:L213" si="215">IF(I210&gt;=90,"A+",IF(I210&gt;=85,"A",IF(I210&gt;=80,"A-",IF(I210&gt;=75,"B+",IF(I210&gt;=73,"B",IF(I210&gt;=70,"B-",IF(I210&gt;=66,"C+",IF(I210&gt;=63,"C",IF(I210&gt;=60,"C-",IF(I210&gt;=50,"D","F"))))))))))</f>
        <v>D</v>
      </c>
      <c r="J213" s="5" t="str">
        <f t="shared" si="215"/>
        <v>C+</v>
      </c>
      <c r="K213" s="5" t="str">
        <f t="shared" si="215"/>
        <v>D</v>
      </c>
      <c r="L213" s="5" t="str">
        <f t="shared" si="215"/>
        <v>D</v>
      </c>
      <c r="M213" s="74">
        <f>VLOOKUP($O$5,vtABLE,2,FALSE)</f>
        <v>0</v>
      </c>
      <c r="N213" s="147"/>
      <c r="O213" s="134"/>
      <c r="P213" s="119"/>
      <c r="Q213" s="80"/>
      <c r="R213" s="150"/>
      <c r="S213" s="19"/>
      <c r="T213" s="6" t="str">
        <f>IF(T210&gt;=90,"A+",IF(T210&gt;=85,"A",IF(T210&gt;=80,"A-",IF(T210&gt;=75,"B+",IF(T210&gt;=73,"B",IF(T210&gt;=70,"B-",IF(T210&gt;=66,"C+",IF(T210&gt;=63,"C",IF(T210&gt;=60,"C-",IF(T210&gt;=50,"D","F"))))))))))</f>
        <v>B+</v>
      </c>
      <c r="U213" s="5" t="str">
        <f>IF(U210&gt;=90,"A+",IF(U210&gt;=85,"A",IF(U210&gt;=80,"A-",IF(U210&gt;=75,"B+",IF(U210&gt;=73,"B",IF(U210&gt;=70,"B-",IF(U210&gt;=66,"C+",IF(U210&gt;=63,"C",IF(U210&gt;=60,"C-",IF(U210&gt;=50,"D","F"))))))))))</f>
        <v>B</v>
      </c>
      <c r="V213" s="5" t="str">
        <f t="shared" ref="V213:Y213" si="216">IF(V210&gt;=90,"A+",IF(V210&gt;=85,"A",IF(V210&gt;=80,"A-",IF(V210&gt;=75,"B+",IF(V210&gt;=73,"B",IF(V210&gt;=70,"B-",IF(V210&gt;=66,"C+",IF(V210&gt;=63,"C",IF(V210&gt;=60,"C-",IF(V210&gt;=50,"D","F"))))))))))</f>
        <v>D</v>
      </c>
      <c r="W213" s="5" t="str">
        <f t="shared" si="216"/>
        <v>C</v>
      </c>
      <c r="X213" s="5" t="str">
        <f t="shared" si="216"/>
        <v>D</v>
      </c>
      <c r="Y213" s="5" t="str">
        <f t="shared" si="216"/>
        <v>D</v>
      </c>
      <c r="Z213" s="77"/>
      <c r="AA213" s="141"/>
      <c r="AB213" s="119"/>
      <c r="AC213" s="119"/>
      <c r="AD213" s="82"/>
      <c r="AE213" s="125"/>
      <c r="AF213" s="82"/>
      <c r="AG213" s="128"/>
      <c r="AH213" s="19"/>
      <c r="AI213" s="6" t="str">
        <f>IF(AI210&gt;=90,"A+",IF(AI210&gt;=85,"A",IF(AI210&gt;=80,"A-",IF(AI210&gt;=75,"B+",IF(AI210&gt;=73,"B",IF(AI210&gt;=70,"B-",IF(AI210&gt;=66,"C+",IF(AI210&gt;=63,"C",IF(AI210&gt;=60,"C-",IF(AI210&gt;=50,"D","F"))))))))))</f>
        <v>F</v>
      </c>
      <c r="AJ213" s="5" t="str">
        <f>IF(AJ210&gt;=90,"A+",IF(AJ210&gt;=85,"A",IF(AJ210&gt;=80,"A-",IF(AJ210&gt;=75,"B+",IF(AJ210&gt;=73,"B",IF(AJ210&gt;=70,"B-",IF(AJ210&gt;=66,"C+",IF(AJ210&gt;=63,"C",IF(AJ210&gt;=60,"C-",IF(AJ210&gt;=50,"D","F"))))))))))</f>
        <v>D</v>
      </c>
      <c r="AK213" s="5" t="str">
        <f t="shared" ref="AK213:AN213" si="217">IF(AK210&gt;=90,"A+",IF(AK210&gt;=85,"A",IF(AK210&gt;=80,"A-",IF(AK210&gt;=75,"B+",IF(AK210&gt;=73,"B",IF(AK210&gt;=70,"B-",IF(AK210&gt;=66,"C+",IF(AK210&gt;=63,"C",IF(AK210&gt;=60,"C-",IF(AK210&gt;=50,"D","F"))))))))))</f>
        <v>F</v>
      </c>
      <c r="AL213" s="5" t="str">
        <f t="shared" si="217"/>
        <v>F</v>
      </c>
      <c r="AM213" s="5" t="str">
        <f t="shared" si="217"/>
        <v>D</v>
      </c>
      <c r="AN213" s="5" t="str">
        <f t="shared" si="217"/>
        <v>D</v>
      </c>
      <c r="AO213" s="77"/>
      <c r="AP213" s="135"/>
      <c r="AQ213" s="122"/>
      <c r="AR213" s="119"/>
      <c r="AS213" s="82"/>
      <c r="AT213" s="125"/>
      <c r="AU213" s="82"/>
      <c r="AV213" s="128"/>
      <c r="AW213" s="19"/>
      <c r="AX213" s="112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4"/>
      <c r="BL213" s="119"/>
      <c r="BM213" s="97"/>
      <c r="BN213" s="97"/>
      <c r="BO213" s="97"/>
      <c r="BP213" s="97"/>
      <c r="BQ213" s="97"/>
      <c r="BR213" s="97"/>
      <c r="BS213" s="138"/>
      <c r="BT213" s="13"/>
      <c r="BU213" s="138"/>
      <c r="BV213" s="13"/>
      <c r="BW213" s="125"/>
      <c r="BX213" s="13"/>
      <c r="BY213" s="141"/>
      <c r="BZ213" s="2"/>
      <c r="CA213" s="144"/>
    </row>
    <row r="214" spans="1:79" ht="15.75" thickBot="1" x14ac:dyDescent="0.3">
      <c r="A214" s="120"/>
      <c r="C214" s="25" t="s">
        <v>25</v>
      </c>
      <c r="D214" s="16"/>
      <c r="E214" s="83" t="s">
        <v>7</v>
      </c>
      <c r="F214" s="16"/>
      <c r="G214" s="29" t="str">
        <f>IF(G210&gt;=80,"4.00", IF(G210=79,"3.90",IF(G210=78,"3.80",IF(G210=77,"3.70",IF(G210=76,"3.60",IF(G210=75,"3.50",IF(G210=74,"3.40",IF(G210&gt;=73,"3.30",IF(G210&gt;=72,"3.20",IF(G210=71,"3.10",IF(G210&gt;=70,"3.00",IF(G210&gt;=69,"2.90",IF(G210=68,"2.80",IF(G210=67,"2.70",IF(G210=66,"2.60",IF(G210=65,"2.50",IF(G210=64,"2.40",IF(G210=63,"2.30",IF(G210=62,"2.20",IF(G210=61,"2.10",IF(G210=60,"2.00",IF(G210=59,"1.90",IF(G210=58,"1.80",IF(G210=57,"1.70",IF(G210=56,"1.60",IF(G210=55,"1.50",IF(G210=54,"1.40",IF(G210=53,"1.30",IF(G210=52,"1.20",IF(G210=51,"1.10",IF(G210=50,"1.00","0.00")))))))))))))))))))))))))))))))</f>
        <v>2.10</v>
      </c>
      <c r="H214" s="30" t="str">
        <f t="shared" ref="H214:L214" si="218">IF(H210&gt;=80,"4.00", IF(H210=79,"3.90",IF(H210=78,"3.80",IF(H210=77,"3.70",IF(H210=76,"3.60",IF(H210=75,"3.50",IF(H210=74,"3.40",IF(H210&gt;=73,"3.30",IF(H210&gt;=72,"3.20",IF(H210=71,"3.10",IF(H210&gt;=70,"3.00",IF(H210&gt;=69,"2.90",IF(H210=68,"2.80",IF(H210=67,"2.70",IF(H210=66,"2.60",IF(H210=65,"2.50",IF(H210=64,"2.40",IF(H210=63,"2.30",IF(H210=62,"2.20",IF(H210=61,"2.10",IF(H210=60,"2.00",IF(H210=59,"1.90",IF(H210=58,"1.80",IF(H210=57,"1.70",IF(H210=56,"1.60",IF(H210=55,"1.50",IF(H210=54,"1.40",IF(H210=53,"1.30",IF(H210=52,"1.20",IF(H210=51,"1.10",IF(H210=50,"1.00","0.00")))))))))))))))))))))))))))))))</f>
        <v>2.80</v>
      </c>
      <c r="I214" s="30" t="str">
        <f t="shared" si="218"/>
        <v>1.70</v>
      </c>
      <c r="J214" s="30" t="str">
        <f t="shared" si="218"/>
        <v>2.60</v>
      </c>
      <c r="K214" s="30" t="str">
        <f t="shared" si="218"/>
        <v>1.90</v>
      </c>
      <c r="L214" s="30" t="str">
        <f t="shared" si="218"/>
        <v>1.30</v>
      </c>
      <c r="M214" s="75"/>
      <c r="N214" s="148"/>
      <c r="O214" s="134"/>
      <c r="P214" s="120"/>
      <c r="Q214" s="80"/>
      <c r="R214" s="151"/>
      <c r="S214" s="19"/>
      <c r="T214" s="29" t="str">
        <f>IF(T210&gt;=80,"4.00", IF(T210=79,"3.90",IF(T210=78,"3.80",IF(T210=77,"3.70",IF(T210=76,"3.60",IF(T210=75,"3.50",IF(T210=74,"3.40",IF(T210&gt;=73,"3.30",IF(T210&gt;=72,"3.20",IF(T210=71,"3.10",IF(T210&gt;=70,"3.00",IF(T210&gt;=69,"2.90",IF(T210=68,"2.80",IF(T210=67,"2.70",IF(T210=66,"2.60",IF(T210=65,"2.50",IF(T210=64,"2.40",IF(T210=63,"2.30",IF(T210=62,"2.20",IF(T210=61,"2.10",IF(T210=60,"2.00",IF(T210=59,"1.90",IF(T210=58,"1.80",IF(T210=57,"1.70",IF(T210=56,"1.60",IF(T210=55,"1.50",IF(T210=54,"1.40",IF(T210=53,"1.30",IF(T210=52,"1.20",IF(T210=51,"1.10",IF(T210=50,"1.00","0.00")))))))))))))))))))))))))))))))</f>
        <v>3.60</v>
      </c>
      <c r="U214" s="30" t="str">
        <f t="shared" ref="U214:Y214" si="219">IF(U210&gt;=80,"4.00", IF(U210=79,"3.90",IF(U210=78,"3.80",IF(U210=77,"3.70",IF(U210=76,"3.60",IF(U210=75,"3.50",IF(U210=74,"3.40",IF(U210&gt;=73,"3.30",IF(U210&gt;=72,"3.20",IF(U210=71,"3.10",IF(U210&gt;=70,"3.00",IF(U210&gt;=69,"2.90",IF(U210=68,"2.80",IF(U210=67,"2.70",IF(U210=66,"2.60",IF(U210=65,"2.50",IF(U210=64,"2.40",IF(U210=63,"2.30",IF(U210=62,"2.20",IF(U210=61,"2.10",IF(U210=60,"2.00",IF(U210=59,"1.90",IF(U210=58,"1.80",IF(U210=57,"1.70",IF(U210=56,"1.60",IF(U210=55,"1.50",IF(U210=54,"1.40",IF(U210=53,"1.30",IF(U210=52,"1.20",IF(U210=51,"1.10",IF(U210=50,"1.00","0.00")))))))))))))))))))))))))))))))</f>
        <v>3.40</v>
      </c>
      <c r="V214" s="30" t="str">
        <f t="shared" si="219"/>
        <v>1.50</v>
      </c>
      <c r="W214" s="30" t="str">
        <f t="shared" si="219"/>
        <v>2.50</v>
      </c>
      <c r="X214" s="30" t="str">
        <f t="shared" si="219"/>
        <v>1.50</v>
      </c>
      <c r="Y214" s="30" t="str">
        <f t="shared" si="219"/>
        <v>1.00</v>
      </c>
      <c r="Z214" s="75"/>
      <c r="AA214" s="142"/>
      <c r="AB214" s="120"/>
      <c r="AC214" s="120"/>
      <c r="AD214" s="83"/>
      <c r="AE214" s="126"/>
      <c r="AF214" s="83"/>
      <c r="AG214" s="129"/>
      <c r="AH214" s="19"/>
      <c r="AI214" s="29" t="str">
        <f>IF(AI210&gt;=80,"4.00", IF(AI210=79,"3.90",IF(AI210=78,"3.80",IF(AI210=77,"3.70",IF(AI210=76,"3.60",IF(AI210=75,"3.50",IF(AI210=74,"3.40",IF(AI210&gt;=73,"3.30",IF(AI210&gt;=72,"3.20",IF(AI210=71,"3.10",IF(AI210&gt;=70,"3.00",IF(AI210&gt;=69,"2.90",IF(AI210=68,"2.80",IF(AI210=67,"2.70",IF(AI210=66,"2.60",IF(AI210=65,"2.50",IF(AI210=64,"2.40",IF(AI210=63,"2.30",IF(AI210=62,"2.20",IF(AI210=61,"2.10",IF(AI210=60,"2.00",IF(AI210=59,"1.90",IF(AI210=58,"1.80",IF(AI210=57,"1.70",IF(AI210=56,"1.60",IF(AI210=55,"1.50",IF(AI210=54,"1.40",IF(AI210=53,"1.30",IF(AI210=52,"1.20",IF(AI210=51,"1.10",IF(AI210=50,"1.00","0.00")))))))))))))))))))))))))))))))</f>
        <v>0.00</v>
      </c>
      <c r="AJ214" s="30" t="str">
        <f t="shared" ref="AJ214:AN214" si="220">IF(AJ210&gt;=80,"4.00", IF(AJ210=79,"3.90",IF(AJ210=78,"3.80",IF(AJ210=77,"3.70",IF(AJ210=76,"3.60",IF(AJ210=75,"3.50",IF(AJ210=74,"3.40",IF(AJ210&gt;=73,"3.30",IF(AJ210&gt;=72,"3.20",IF(AJ210=71,"3.10",IF(AJ210&gt;=70,"3.00",IF(AJ210&gt;=69,"2.90",IF(AJ210=68,"2.80",IF(AJ210=67,"2.70",IF(AJ210=66,"2.60",IF(AJ210=65,"2.50",IF(AJ210=64,"2.40",IF(AJ210=63,"2.30",IF(AJ210=62,"2.20",IF(AJ210=61,"2.10",IF(AJ210=60,"2.00",IF(AJ210=59,"1.90",IF(AJ210=58,"1.80",IF(AJ210=57,"1.70",IF(AJ210=56,"1.60",IF(AJ210=55,"1.50",IF(AJ210=54,"1.40",IF(AJ210=53,"1.30",IF(AJ210=52,"1.20",IF(AJ210=51,"1.10",IF(AJ210=50,"1.00","0.00")))))))))))))))))))))))))))))))</f>
        <v>1.20</v>
      </c>
      <c r="AK214" s="30" t="str">
        <f t="shared" si="220"/>
        <v>0.00</v>
      </c>
      <c r="AL214" s="30" t="str">
        <f t="shared" si="220"/>
        <v>0.00</v>
      </c>
      <c r="AM214" s="30" t="str">
        <f t="shared" si="220"/>
        <v>1.00</v>
      </c>
      <c r="AN214" s="30" t="str">
        <f t="shared" si="220"/>
        <v>1.00</v>
      </c>
      <c r="AO214" s="75"/>
      <c r="AP214" s="136"/>
      <c r="AQ214" s="122"/>
      <c r="AR214" s="120"/>
      <c r="AS214" s="83"/>
      <c r="AT214" s="126"/>
      <c r="AU214" s="83"/>
      <c r="AV214" s="129"/>
      <c r="AW214" s="19"/>
      <c r="AX214" s="115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7"/>
      <c r="BL214" s="120"/>
      <c r="BM214" s="98"/>
      <c r="BN214" s="98"/>
      <c r="BO214" s="98"/>
      <c r="BP214" s="98"/>
      <c r="BQ214" s="98"/>
      <c r="BR214" s="98"/>
      <c r="BS214" s="139"/>
      <c r="BT214" s="13"/>
      <c r="BU214" s="139"/>
      <c r="BV214" s="13"/>
      <c r="BW214" s="126"/>
      <c r="BX214" s="13"/>
      <c r="BY214" s="142"/>
      <c r="BZ214" s="2"/>
      <c r="CA214" s="145"/>
    </row>
    <row r="215" spans="1:79" ht="15" customHeight="1" x14ac:dyDescent="0.25">
      <c r="A215" s="154">
        <v>30</v>
      </c>
      <c r="C215" s="15" t="s">
        <v>55</v>
      </c>
      <c r="D215" s="16"/>
      <c r="E215" s="17" t="s">
        <v>4</v>
      </c>
      <c r="F215" s="16"/>
      <c r="G215" s="3">
        <v>3</v>
      </c>
      <c r="H215" s="4">
        <v>2</v>
      </c>
      <c r="I215" s="4">
        <v>3</v>
      </c>
      <c r="J215" s="4">
        <v>3</v>
      </c>
      <c r="K215" s="4">
        <v>3</v>
      </c>
      <c r="L215" s="4">
        <v>3</v>
      </c>
      <c r="M215" s="73">
        <f>SUM(G215:L215)</f>
        <v>17</v>
      </c>
      <c r="N215" s="146">
        <f>M216/600*100</f>
        <v>68.833333333333329</v>
      </c>
      <c r="O215" s="134">
        <f>(G221*G215)+(H221*H215)+(I221*I215)+(J221*J215)+(L221*L215)+(K221*K215)</f>
        <v>58.399999999999991</v>
      </c>
      <c r="P215" s="118">
        <f>O215/M215</f>
        <v>3.4352941176470582</v>
      </c>
      <c r="Q215" s="18"/>
      <c r="R215" s="149" t="str">
        <f>IF(P215&lt;1, " Drop Out Due to Low GPA ", "")</f>
        <v/>
      </c>
      <c r="S215" s="19"/>
      <c r="T215" s="3">
        <v>3</v>
      </c>
      <c r="U215" s="4">
        <v>2</v>
      </c>
      <c r="V215" s="4">
        <v>3</v>
      </c>
      <c r="W215" s="4">
        <v>3</v>
      </c>
      <c r="X215" s="4">
        <v>3</v>
      </c>
      <c r="Y215" s="4">
        <v>3</v>
      </c>
      <c r="Z215" s="73">
        <f>SUM(T215:Y215)</f>
        <v>17</v>
      </c>
      <c r="AA215" s="140">
        <f>Z216/550*100</f>
        <v>70.181818181818173</v>
      </c>
      <c r="AB215" s="133">
        <f>(T221*T215)+(U221*U215)+(V221*V215)+(W221*W215)+(X221*X215)+(Y215*Y221)</f>
        <v>50.9</v>
      </c>
      <c r="AC215" s="118">
        <f>AB215/Z215</f>
        <v>2.9941176470588236</v>
      </c>
      <c r="AD215" s="84"/>
      <c r="AE215" s="124">
        <f>(O215+AB215)/(M215+Z215)</f>
        <v>3.2147058823529409</v>
      </c>
      <c r="AF215" s="81"/>
      <c r="AG215" s="127" t="str">
        <f>IF(AE215&lt;1.5, " Drop Out Due to Low CGPA ", "")</f>
        <v/>
      </c>
      <c r="AH215" s="19"/>
      <c r="AI215" s="3">
        <v>3</v>
      </c>
      <c r="AJ215" s="4">
        <v>3</v>
      </c>
      <c r="AK215" s="4">
        <v>3</v>
      </c>
      <c r="AL215" s="4">
        <v>3</v>
      </c>
      <c r="AM215" s="4">
        <v>1</v>
      </c>
      <c r="AN215" s="4">
        <v>3</v>
      </c>
      <c r="AO215" s="73">
        <f>SUM(AI215:AN215)</f>
        <v>16</v>
      </c>
      <c r="AP215" s="135">
        <f>AO216/550*100</f>
        <v>0</v>
      </c>
      <c r="AQ215" s="121">
        <f>(AI221*AI215)+(AJ221*AJ215)+(AK221*AK215)+(AL215*AL221)+(AM221*AM215)+(AN221*AN215)</f>
        <v>0</v>
      </c>
      <c r="AR215" s="123">
        <f>AQ215/AO215</f>
        <v>0</v>
      </c>
      <c r="AS215" s="81"/>
      <c r="AT215" s="124">
        <f>(O215+AB215+AQ215)/(M215+Z215+AO215)</f>
        <v>2.1859999999999995</v>
      </c>
      <c r="AU215" s="81"/>
      <c r="AV215" s="127" t="str">
        <f>IF(AT215&lt;1.75, " Drop Out Due to Low CGPA ", "")</f>
        <v/>
      </c>
      <c r="AW215" s="19"/>
      <c r="AX215" s="3">
        <v>3</v>
      </c>
      <c r="AY215" s="4">
        <v>3</v>
      </c>
      <c r="AZ215" s="4">
        <v>3</v>
      </c>
      <c r="BA215" s="4">
        <v>6</v>
      </c>
      <c r="BB215" s="4">
        <v>0</v>
      </c>
      <c r="BC215" s="101">
        <f>SUM(AX215:BB215)</f>
        <v>15</v>
      </c>
      <c r="BD215" s="174">
        <f>BC216/400*100</f>
        <v>0</v>
      </c>
      <c r="BE215" s="133">
        <f>(AX221*AX215)+(AY221*AY215)+(AZ221*AZ215)+(BA221*BA215)+(BB221*BB215)</f>
        <v>0</v>
      </c>
      <c r="BF215" s="118">
        <f>BE215/BC215</f>
        <v>0</v>
      </c>
      <c r="BG215" s="100"/>
      <c r="BH215" s="124">
        <f>(O215+AB215+AQ215+BE215)/(M215+Z215+AO215+BC215)</f>
        <v>1.6815384615384612</v>
      </c>
      <c r="BI215" s="100"/>
      <c r="BJ215" s="127" t="str">
        <f>IF(BH215&lt;2.5, " Drop Out Due to Low CGPA ", "")</f>
        <v xml:space="preserve"> Drop Out Due to Low CGPA </v>
      </c>
      <c r="BK215" s="14"/>
      <c r="BL215" s="118" t="e">
        <f>#REF!/#REF!</f>
        <v>#REF!</v>
      </c>
      <c r="BM215" s="96"/>
      <c r="BN215" s="96"/>
      <c r="BO215" s="96"/>
      <c r="BP215" s="96"/>
      <c r="BQ215" s="96"/>
      <c r="BR215" s="96"/>
      <c r="BS215" s="137">
        <f>BC216+AO216+Z216+M216</f>
        <v>799</v>
      </c>
      <c r="BT215" s="20"/>
      <c r="BU215" s="137">
        <f>BS215/2100*100</f>
        <v>38.047619047619044</v>
      </c>
      <c r="BV215" s="20"/>
      <c r="BW215" s="124">
        <f>(BE215+AQ215+AB215+O215)/(M215+Z215+AO215+BC215)</f>
        <v>1.6815384615384612</v>
      </c>
      <c r="BX215" s="21"/>
      <c r="BY215" s="140" t="str">
        <f>IF(BU215&gt;=85,"A",IF(BU215&gt;=80,"A-",IF(BU215&gt;=75,"B+",IF(BU215&gt;=70,"B",IF(BU215&gt;=65,"B-",IF(BU215&gt;=61,"C+",IF(BU215&gt;=58,"C",IF(BU215&gt;=55,"C-",IF(BU215&gt;=50,"D","F")))))))))</f>
        <v>F</v>
      </c>
      <c r="BZ215" s="2"/>
      <c r="CA215" s="143"/>
    </row>
    <row r="216" spans="1:79" ht="15" customHeight="1" x14ac:dyDescent="0.25">
      <c r="A216" s="119"/>
      <c r="C216" s="22"/>
      <c r="D216" s="16"/>
      <c r="E216" s="23" t="s">
        <v>8</v>
      </c>
      <c r="F216" s="16"/>
      <c r="G216" s="6">
        <v>69</v>
      </c>
      <c r="H216" s="5">
        <v>42</v>
      </c>
      <c r="I216" s="5">
        <v>65</v>
      </c>
      <c r="J216" s="5">
        <v>78</v>
      </c>
      <c r="K216" s="5">
        <v>83</v>
      </c>
      <c r="L216" s="5">
        <v>76</v>
      </c>
      <c r="M216" s="74">
        <f>L216+K216+J216+I216+H216+G216</f>
        <v>413</v>
      </c>
      <c r="N216" s="147"/>
      <c r="O216" s="134"/>
      <c r="P216" s="119"/>
      <c r="Q216" s="80"/>
      <c r="R216" s="150"/>
      <c r="S216" s="19"/>
      <c r="T216" s="6">
        <v>74</v>
      </c>
      <c r="U216" s="5">
        <v>43</v>
      </c>
      <c r="V216" s="5">
        <v>69</v>
      </c>
      <c r="W216" s="5">
        <v>65</v>
      </c>
      <c r="X216" s="5">
        <v>70</v>
      </c>
      <c r="Y216" s="5">
        <v>65</v>
      </c>
      <c r="Z216" s="74">
        <f>T216+U216+V216+W216+X216+Y216</f>
        <v>386</v>
      </c>
      <c r="AA216" s="141"/>
      <c r="AB216" s="119"/>
      <c r="AC216" s="119"/>
      <c r="AD216" s="82"/>
      <c r="AE216" s="125"/>
      <c r="AF216" s="82"/>
      <c r="AG216" s="128"/>
      <c r="AH216" s="19"/>
      <c r="AI216" s="106">
        <v>0</v>
      </c>
      <c r="AJ216" s="107">
        <v>0</v>
      </c>
      <c r="AK216" s="107">
        <v>0</v>
      </c>
      <c r="AL216" s="107">
        <v>0</v>
      </c>
      <c r="AM216" s="107">
        <v>0</v>
      </c>
      <c r="AN216" s="107">
        <v>0</v>
      </c>
      <c r="AO216" s="74">
        <f>AI216+AJ216+AK216+AL216+AM216+AN216</f>
        <v>0</v>
      </c>
      <c r="AP216" s="135"/>
      <c r="AQ216" s="122"/>
      <c r="AR216" s="119"/>
      <c r="AS216" s="82"/>
      <c r="AT216" s="125"/>
      <c r="AU216" s="82"/>
      <c r="AV216" s="128"/>
      <c r="AW216" s="19"/>
      <c r="AX216" s="106">
        <v>0</v>
      </c>
      <c r="AY216" s="107">
        <v>0</v>
      </c>
      <c r="AZ216" s="107">
        <v>0</v>
      </c>
      <c r="BA216" s="107">
        <v>0</v>
      </c>
      <c r="BB216" s="107">
        <v>0</v>
      </c>
      <c r="BC216" s="102">
        <f>AX216+AY216+AZ216+BA216+BB216</f>
        <v>0</v>
      </c>
      <c r="BD216" s="175"/>
      <c r="BE216" s="134"/>
      <c r="BF216" s="123"/>
      <c r="BG216" s="103"/>
      <c r="BH216" s="125"/>
      <c r="BI216" s="103"/>
      <c r="BJ216" s="128"/>
      <c r="BK216" s="14"/>
      <c r="BL216" s="119"/>
      <c r="BM216" s="97"/>
      <c r="BN216" s="97"/>
      <c r="BO216" s="97"/>
      <c r="BP216" s="97"/>
      <c r="BQ216" s="97"/>
      <c r="BR216" s="97"/>
      <c r="BS216" s="138"/>
      <c r="BT216" s="13"/>
      <c r="BU216" s="138"/>
      <c r="BV216" s="13"/>
      <c r="BW216" s="125"/>
      <c r="BX216" s="13"/>
      <c r="BY216" s="141"/>
      <c r="BZ216" s="2"/>
      <c r="CA216" s="144"/>
    </row>
    <row r="217" spans="1:79" ht="15" customHeight="1" x14ac:dyDescent="0.25">
      <c r="A217" s="119"/>
      <c r="C217" s="22"/>
      <c r="D217" s="16"/>
      <c r="E217" s="23"/>
      <c r="F217" s="16"/>
      <c r="G217" s="6">
        <f>G216</f>
        <v>69</v>
      </c>
      <c r="H217" s="5">
        <f>H216*2</f>
        <v>84</v>
      </c>
      <c r="I217" s="5">
        <f t="shared" ref="I217" si="221">I216</f>
        <v>65</v>
      </c>
      <c r="J217" s="5">
        <f>J216</f>
        <v>78</v>
      </c>
      <c r="K217" s="5">
        <f>K216</f>
        <v>83</v>
      </c>
      <c r="L217" s="5">
        <f>L216</f>
        <v>76</v>
      </c>
      <c r="M217" s="74"/>
      <c r="N217" s="147"/>
      <c r="O217" s="134"/>
      <c r="P217" s="119"/>
      <c r="Q217" s="80"/>
      <c r="R217" s="150"/>
      <c r="S217" s="19"/>
      <c r="T217" s="6">
        <f>T216</f>
        <v>74</v>
      </c>
      <c r="U217" s="5">
        <f>U216*2</f>
        <v>86</v>
      </c>
      <c r="V217" s="5">
        <f t="shared" ref="V217" si="222">V216</f>
        <v>69</v>
      </c>
      <c r="W217" s="5">
        <f>W216</f>
        <v>65</v>
      </c>
      <c r="X217" s="5">
        <f>X216</f>
        <v>70</v>
      </c>
      <c r="Y217" s="5">
        <f>Y216</f>
        <v>65</v>
      </c>
      <c r="Z217" s="74"/>
      <c r="AA217" s="141"/>
      <c r="AB217" s="119"/>
      <c r="AC217" s="119"/>
      <c r="AD217" s="82"/>
      <c r="AE217" s="125"/>
      <c r="AF217" s="82"/>
      <c r="AG217" s="128"/>
      <c r="AH217" s="19"/>
      <c r="AI217" s="6">
        <f>AI216</f>
        <v>0</v>
      </c>
      <c r="AJ217" s="5">
        <f>AJ216</f>
        <v>0</v>
      </c>
      <c r="AK217" s="5">
        <f t="shared" ref="AK217:AN217" si="223">AK216</f>
        <v>0</v>
      </c>
      <c r="AL217" s="5">
        <f t="shared" si="223"/>
        <v>0</v>
      </c>
      <c r="AM217" s="5">
        <f t="shared" si="223"/>
        <v>0</v>
      </c>
      <c r="AN217" s="5">
        <f t="shared" si="223"/>
        <v>0</v>
      </c>
      <c r="AO217" s="74"/>
      <c r="AP217" s="135"/>
      <c r="AQ217" s="122"/>
      <c r="AR217" s="119"/>
      <c r="AS217" s="82"/>
      <c r="AT217" s="125"/>
      <c r="AU217" s="82"/>
      <c r="AV217" s="128"/>
      <c r="AW217" s="19"/>
      <c r="AX217" s="6">
        <f>AX216</f>
        <v>0</v>
      </c>
      <c r="AY217" s="5">
        <f>AY216</f>
        <v>0</v>
      </c>
      <c r="AZ217" s="5">
        <f t="shared" ref="AZ217" si="224">AZ216</f>
        <v>0</v>
      </c>
      <c r="BA217" s="5">
        <f>BA216</f>
        <v>0</v>
      </c>
      <c r="BB217" s="5">
        <f>BB216*2</f>
        <v>0</v>
      </c>
      <c r="BC217" s="102"/>
      <c r="BD217" s="175"/>
      <c r="BE217" s="134"/>
      <c r="BF217" s="123"/>
      <c r="BG217" s="103"/>
      <c r="BH217" s="125"/>
      <c r="BI217" s="103"/>
      <c r="BJ217" s="128"/>
      <c r="BK217" s="14"/>
      <c r="BL217" s="119"/>
      <c r="BM217" s="97"/>
      <c r="BN217" s="97"/>
      <c r="BO217" s="97"/>
      <c r="BP217" s="97"/>
      <c r="BQ217" s="97"/>
      <c r="BR217" s="97"/>
      <c r="BS217" s="138"/>
      <c r="BT217" s="13"/>
      <c r="BU217" s="138"/>
      <c r="BV217" s="13"/>
      <c r="BW217" s="125"/>
      <c r="BX217" s="13"/>
      <c r="BY217" s="141"/>
      <c r="BZ217" s="2"/>
      <c r="CA217" s="144"/>
    </row>
    <row r="218" spans="1:79" ht="15" customHeight="1" x14ac:dyDescent="0.25">
      <c r="A218" s="119"/>
      <c r="C218" s="22"/>
      <c r="D218" s="16"/>
      <c r="E218" s="23"/>
      <c r="F218" s="16"/>
      <c r="G218" s="6"/>
      <c r="H218" s="5" t="s">
        <v>20</v>
      </c>
      <c r="I218" s="5"/>
      <c r="J218" s="5"/>
      <c r="K218" s="5"/>
      <c r="L218" s="5"/>
      <c r="M218" s="74"/>
      <c r="N218" s="147"/>
      <c r="O218" s="134"/>
      <c r="P218" s="119"/>
      <c r="Q218" s="80"/>
      <c r="R218" s="150"/>
      <c r="S218" s="19"/>
      <c r="T218" s="6"/>
      <c r="U218" s="5" t="s">
        <v>20</v>
      </c>
      <c r="V218" s="5"/>
      <c r="W218" s="5"/>
      <c r="X218" s="5"/>
      <c r="Y218" s="5"/>
      <c r="Z218" s="74"/>
      <c r="AA218" s="141"/>
      <c r="AB218" s="119"/>
      <c r="AC218" s="119"/>
      <c r="AD218" s="82"/>
      <c r="AE218" s="125"/>
      <c r="AF218" s="82"/>
      <c r="AG218" s="128"/>
      <c r="AH218" s="19"/>
      <c r="AI218" s="6"/>
      <c r="AJ218" s="5" t="s">
        <v>20</v>
      </c>
      <c r="AK218" s="5"/>
      <c r="AL218" s="5"/>
      <c r="AM218" s="5"/>
      <c r="AN218" s="5"/>
      <c r="AO218" s="74"/>
      <c r="AP218" s="135"/>
      <c r="AQ218" s="122"/>
      <c r="AR218" s="119"/>
      <c r="AS218" s="82"/>
      <c r="AT218" s="125"/>
      <c r="AU218" s="82"/>
      <c r="AV218" s="128"/>
      <c r="AW218" s="19"/>
      <c r="AX218" s="6"/>
      <c r="AY218" s="5" t="s">
        <v>20</v>
      </c>
      <c r="AZ218" s="5"/>
      <c r="BA218" s="5"/>
      <c r="BB218" s="5"/>
      <c r="BC218" s="102"/>
      <c r="BD218" s="175"/>
      <c r="BE218" s="134"/>
      <c r="BF218" s="123"/>
      <c r="BG218" s="103"/>
      <c r="BH218" s="125"/>
      <c r="BI218" s="103"/>
      <c r="BJ218" s="128"/>
      <c r="BK218" s="14"/>
      <c r="BL218" s="119"/>
      <c r="BM218" s="97"/>
      <c r="BN218" s="97"/>
      <c r="BO218" s="97"/>
      <c r="BP218" s="97"/>
      <c r="BQ218" s="97"/>
      <c r="BR218" s="97"/>
      <c r="BS218" s="138"/>
      <c r="BT218" s="13"/>
      <c r="BU218" s="138"/>
      <c r="BV218" s="13"/>
      <c r="BW218" s="125"/>
      <c r="BX218" s="13"/>
      <c r="BY218" s="141"/>
      <c r="BZ218" s="2"/>
      <c r="CA218" s="144"/>
    </row>
    <row r="219" spans="1:79" ht="15" customHeight="1" x14ac:dyDescent="0.25">
      <c r="A219" s="119"/>
      <c r="C219" s="24"/>
      <c r="D219" s="16"/>
      <c r="E219" s="23" t="s">
        <v>5</v>
      </c>
      <c r="F219" s="16"/>
      <c r="G219" s="6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74">
        <v>0</v>
      </c>
      <c r="N219" s="147"/>
      <c r="O219" s="134"/>
      <c r="P219" s="119"/>
      <c r="Q219" s="80"/>
      <c r="R219" s="150"/>
      <c r="S219" s="19"/>
      <c r="T219" s="6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77"/>
      <c r="AA219" s="141"/>
      <c r="AB219" s="119"/>
      <c r="AC219" s="119"/>
      <c r="AD219" s="82"/>
      <c r="AE219" s="125"/>
      <c r="AF219" s="82"/>
      <c r="AG219" s="128"/>
      <c r="AH219" s="19"/>
      <c r="AI219" s="6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77"/>
      <c r="AP219" s="135"/>
      <c r="AQ219" s="122"/>
      <c r="AR219" s="119"/>
      <c r="AS219" s="82"/>
      <c r="AT219" s="125"/>
      <c r="AU219" s="82"/>
      <c r="AV219" s="128"/>
      <c r="AW219" s="19"/>
      <c r="AX219" s="6">
        <v>0</v>
      </c>
      <c r="AY219" s="5">
        <v>0</v>
      </c>
      <c r="AZ219" s="5">
        <v>0</v>
      </c>
      <c r="BA219" s="5">
        <v>0</v>
      </c>
      <c r="BB219" s="5">
        <v>0</v>
      </c>
      <c r="BC219" s="26"/>
      <c r="BD219" s="175"/>
      <c r="BE219" s="134"/>
      <c r="BF219" s="123"/>
      <c r="BG219" s="103"/>
      <c r="BH219" s="125"/>
      <c r="BI219" s="103"/>
      <c r="BJ219" s="128"/>
      <c r="BK219" s="14"/>
      <c r="BL219" s="119"/>
      <c r="BM219" s="97"/>
      <c r="BN219" s="97"/>
      <c r="BO219" s="97"/>
      <c r="BP219" s="97"/>
      <c r="BQ219" s="97"/>
      <c r="BR219" s="97"/>
      <c r="BS219" s="138"/>
      <c r="BT219" s="13"/>
      <c r="BU219" s="138"/>
      <c r="BV219" s="13"/>
      <c r="BW219" s="125"/>
      <c r="BX219" s="13"/>
      <c r="BY219" s="141"/>
      <c r="BZ219" s="2"/>
      <c r="CA219" s="144"/>
    </row>
    <row r="220" spans="1:79" ht="15" customHeight="1" x14ac:dyDescent="0.25">
      <c r="A220" s="119"/>
      <c r="C220" s="24" t="s">
        <v>87</v>
      </c>
      <c r="D220" s="16"/>
      <c r="E220" s="23" t="s">
        <v>6</v>
      </c>
      <c r="F220" s="16"/>
      <c r="G220" s="6" t="str">
        <f>IF(G217&gt;=90,"A+",IF(G217&gt;=85,"A",IF(G217&gt;=80,"A-",IF(G217&gt;=75,"B+",IF(G217&gt;=73,"B",IF(G217&gt;=70,"B-",IF(G217&gt;=66,"C+",IF(G217&gt;=63,"C",IF(G217&gt;=60,"C-",IF(G217&gt;=50,"D","F"))))))))))</f>
        <v>C+</v>
      </c>
      <c r="H220" s="5" t="str">
        <f>IF(H217&gt;=90,"A+",IF(H217&gt;=85,"A",IF(H217&gt;=80,"A-",IF(H217&gt;=75,"B+",IF(H217&gt;=73,"B",IF(H217&gt;=70,"B-",IF(H217&gt;=66,"C+",IF(H217&gt;=63,"C",IF(H217&gt;=60,"C-",IF(H217&gt;=50,"D","F"))))))))))</f>
        <v>A-</v>
      </c>
      <c r="I220" s="5" t="str">
        <f t="shared" ref="I220:L220" si="225">IF(I217&gt;=90,"A+",IF(I217&gt;=85,"A",IF(I217&gt;=80,"A-",IF(I217&gt;=75,"B+",IF(I217&gt;=73,"B",IF(I217&gt;=70,"B-",IF(I217&gt;=66,"C+",IF(I217&gt;=63,"C",IF(I217&gt;=60,"C-",IF(I217&gt;=50,"D","F"))))))))))</f>
        <v>C</v>
      </c>
      <c r="J220" s="5" t="str">
        <f t="shared" si="225"/>
        <v>B+</v>
      </c>
      <c r="K220" s="5" t="str">
        <f t="shared" si="225"/>
        <v>A-</v>
      </c>
      <c r="L220" s="5" t="str">
        <f t="shared" si="225"/>
        <v>B+</v>
      </c>
      <c r="M220" s="74">
        <f>VLOOKUP($O$5,vtABLE,2,FALSE)</f>
        <v>0</v>
      </c>
      <c r="N220" s="147"/>
      <c r="O220" s="134"/>
      <c r="P220" s="119"/>
      <c r="Q220" s="80"/>
      <c r="R220" s="150"/>
      <c r="S220" s="19"/>
      <c r="T220" s="6" t="str">
        <f>IF(T217&gt;=90,"A+",IF(T217&gt;=85,"A",IF(T217&gt;=80,"A-",IF(T217&gt;=75,"B+",IF(T217&gt;=73,"B",IF(T217&gt;=70,"B-",IF(T217&gt;=66,"C+",IF(T217&gt;=63,"C",IF(T217&gt;=60,"C-",IF(T217&gt;=50,"D","F"))))))))))</f>
        <v>B</v>
      </c>
      <c r="U220" s="5" t="str">
        <f>IF(U217&gt;=90,"A+",IF(U217&gt;=85,"A",IF(U217&gt;=80,"A-",IF(U217&gt;=75,"B+",IF(U217&gt;=73,"B",IF(U217&gt;=70,"B-",IF(U217&gt;=66,"C+",IF(U217&gt;=63,"C",IF(U217&gt;=60,"C-",IF(U217&gt;=50,"D","F"))))))))))</f>
        <v>A</v>
      </c>
      <c r="V220" s="5" t="str">
        <f t="shared" ref="V220:Y220" si="226">IF(V217&gt;=90,"A+",IF(V217&gt;=85,"A",IF(V217&gt;=80,"A-",IF(V217&gt;=75,"B+",IF(V217&gt;=73,"B",IF(V217&gt;=70,"B-",IF(V217&gt;=66,"C+",IF(V217&gt;=63,"C",IF(V217&gt;=60,"C-",IF(V217&gt;=50,"D","F"))))))))))</f>
        <v>C+</v>
      </c>
      <c r="W220" s="5" t="str">
        <f t="shared" si="226"/>
        <v>C</v>
      </c>
      <c r="X220" s="5" t="str">
        <f t="shared" si="226"/>
        <v>B-</v>
      </c>
      <c r="Y220" s="5" t="str">
        <f t="shared" si="226"/>
        <v>C</v>
      </c>
      <c r="Z220" s="77"/>
      <c r="AA220" s="141"/>
      <c r="AB220" s="119"/>
      <c r="AC220" s="119"/>
      <c r="AD220" s="82"/>
      <c r="AE220" s="125"/>
      <c r="AF220" s="82"/>
      <c r="AG220" s="128"/>
      <c r="AH220" s="19"/>
      <c r="AI220" s="6" t="str">
        <f>IF(AI217&gt;=90,"A+",IF(AI217&gt;=85,"A",IF(AI217&gt;=80,"A-",IF(AI217&gt;=75,"B+",IF(AI217&gt;=73,"B",IF(AI217&gt;=70,"B-",IF(AI217&gt;=66,"C+",IF(AI217&gt;=63,"C",IF(AI217&gt;=60,"C-",IF(AI217&gt;=50,"D","F"))))))))))</f>
        <v>F</v>
      </c>
      <c r="AJ220" s="5" t="str">
        <f>IF(AJ217&gt;=90,"A+",IF(AJ217&gt;=85,"A",IF(AJ217&gt;=80,"A-",IF(AJ217&gt;=75,"B+",IF(AJ217&gt;=73,"B",IF(AJ217&gt;=70,"B-",IF(AJ217&gt;=66,"C+",IF(AJ217&gt;=63,"C",IF(AJ217&gt;=60,"C-",IF(AJ217&gt;=50,"D","F"))))))))))</f>
        <v>F</v>
      </c>
      <c r="AK220" s="5" t="str">
        <f t="shared" ref="AK220:AN220" si="227">IF(AK217&gt;=90,"A+",IF(AK217&gt;=85,"A",IF(AK217&gt;=80,"A-",IF(AK217&gt;=75,"B+",IF(AK217&gt;=73,"B",IF(AK217&gt;=70,"B-",IF(AK217&gt;=66,"C+",IF(AK217&gt;=63,"C",IF(AK217&gt;=60,"C-",IF(AK217&gt;=50,"D","F"))))))))))</f>
        <v>F</v>
      </c>
      <c r="AL220" s="5" t="str">
        <f t="shared" si="227"/>
        <v>F</v>
      </c>
      <c r="AM220" s="5" t="str">
        <f t="shared" si="227"/>
        <v>F</v>
      </c>
      <c r="AN220" s="5" t="str">
        <f t="shared" si="227"/>
        <v>F</v>
      </c>
      <c r="AO220" s="77"/>
      <c r="AP220" s="135"/>
      <c r="AQ220" s="122"/>
      <c r="AR220" s="119"/>
      <c r="AS220" s="82"/>
      <c r="AT220" s="125"/>
      <c r="AU220" s="82"/>
      <c r="AV220" s="128"/>
      <c r="AW220" s="19"/>
      <c r="AX220" s="6" t="str">
        <f>IF(AX217&gt;=90,"A+",IF(AX217&gt;=85,"A",IF(AX217&gt;=80,"A-",IF(AX217&gt;=75,"B+",IF(AX217&gt;=73,"B",IF(AX217&gt;=70,"B-",IF(AX217&gt;=66,"C+",IF(AX217&gt;=63,"C",IF(AX217&gt;=60,"C-",IF(AX217&gt;=50,"D","F"))))))))))</f>
        <v>F</v>
      </c>
      <c r="AY220" s="5" t="str">
        <f>IF(AY217&gt;=90,"A+",IF(AY217&gt;=85,"A",IF(AY217&gt;=80,"A-",IF(AY217&gt;=75,"B+",IF(AY217&gt;=73,"B",IF(AY217&gt;=70,"B-",IF(AY217&gt;=66,"C+",IF(AY217&gt;=63,"C",IF(AY217&gt;=60,"C-",IF(AY217&gt;=50,"D","F"))))))))))</f>
        <v>F</v>
      </c>
      <c r="AZ220" s="5" t="str">
        <f t="shared" ref="AZ220:BB220" si="228">IF(AZ217&gt;=90,"A+",IF(AZ217&gt;=85,"A",IF(AZ217&gt;=80,"A-",IF(AZ217&gt;=75,"B+",IF(AZ217&gt;=73,"B",IF(AZ217&gt;=70,"B-",IF(AZ217&gt;=66,"C+",IF(AZ217&gt;=63,"C",IF(AZ217&gt;=60,"C-",IF(AZ217&gt;=50,"D","F"))))))))))</f>
        <v>F</v>
      </c>
      <c r="BA220" s="5" t="str">
        <f t="shared" si="228"/>
        <v>F</v>
      </c>
      <c r="BB220" s="5" t="str">
        <f t="shared" si="228"/>
        <v>F</v>
      </c>
      <c r="BC220" s="26"/>
      <c r="BD220" s="175"/>
      <c r="BE220" s="134"/>
      <c r="BF220" s="123"/>
      <c r="BG220" s="103"/>
      <c r="BH220" s="125"/>
      <c r="BI220" s="103"/>
      <c r="BJ220" s="128"/>
      <c r="BK220" s="14"/>
      <c r="BL220" s="119"/>
      <c r="BM220" s="97"/>
      <c r="BN220" s="97"/>
      <c r="BO220" s="97"/>
      <c r="BP220" s="97"/>
      <c r="BQ220" s="97"/>
      <c r="BR220" s="97"/>
      <c r="BS220" s="138"/>
      <c r="BT220" s="13"/>
      <c r="BU220" s="138"/>
      <c r="BV220" s="13"/>
      <c r="BW220" s="125"/>
      <c r="BX220" s="13"/>
      <c r="BY220" s="141"/>
      <c r="BZ220" s="2"/>
      <c r="CA220" s="144"/>
    </row>
    <row r="221" spans="1:79" ht="15.75" customHeight="1" thickBot="1" x14ac:dyDescent="0.3">
      <c r="A221" s="120"/>
      <c r="C221" s="25" t="s">
        <v>25</v>
      </c>
      <c r="D221" s="16"/>
      <c r="E221" s="83" t="s">
        <v>7</v>
      </c>
      <c r="F221" s="16"/>
      <c r="G221" s="29" t="str">
        <f>IF(G217&gt;=80,"4.00", IF(G217=79,"3.90",IF(G217=78,"3.80",IF(G217=77,"3.70",IF(G217=76,"3.60",IF(G217=75,"3.50",IF(G217=74,"3.40",IF(G217&gt;=73,"3.30",IF(G217&gt;=72,"3.20",IF(G217=71,"3.10",IF(G217&gt;=70,"3.00",IF(G217&gt;=69,"2.90",IF(G217=68,"2.80",IF(G217=67,"2.70",IF(G217=66,"2.60",IF(G217=65,"2.50",IF(G217=64,"2.40",IF(G217=63,"2.30",IF(G217=62,"2.20",IF(G217=61,"2.10",IF(G217=60,"2.00",IF(G217=59,"1.90",IF(G217=58,"1.80",IF(G217=57,"1.70",IF(G217=56,"1.60",IF(G217=55,"1.50",IF(G217=54,"1.40",IF(G217=53,"1.30",IF(G217=52,"1.20",IF(G217=51,"1.10",IF(G217=50,"1.00","0.00")))))))))))))))))))))))))))))))</f>
        <v>2.90</v>
      </c>
      <c r="H221" s="30" t="str">
        <f t="shared" ref="H221:L221" si="229">IF(H217&gt;=80,"4.00", IF(H217=79,"3.90",IF(H217=78,"3.80",IF(H217=77,"3.70",IF(H217=76,"3.60",IF(H217=75,"3.50",IF(H217=74,"3.40",IF(H217&gt;=73,"3.30",IF(H217&gt;=72,"3.20",IF(H217=71,"3.10",IF(H217&gt;=70,"3.00",IF(H217&gt;=69,"2.90",IF(H217=68,"2.80",IF(H217=67,"2.70",IF(H217=66,"2.60",IF(H217=65,"2.50",IF(H217=64,"2.40",IF(H217=63,"2.30",IF(H217=62,"2.20",IF(H217=61,"2.10",IF(H217=60,"2.00",IF(H217=59,"1.90",IF(H217=58,"1.80",IF(H217=57,"1.70",IF(H217=56,"1.60",IF(H217=55,"1.50",IF(H217=54,"1.40",IF(H217=53,"1.30",IF(H217=52,"1.20",IF(H217=51,"1.10",IF(H217=50,"1.00","0.00")))))))))))))))))))))))))))))))</f>
        <v>4.00</v>
      </c>
      <c r="I221" s="30" t="str">
        <f t="shared" si="229"/>
        <v>2.50</v>
      </c>
      <c r="J221" s="30" t="str">
        <f t="shared" si="229"/>
        <v>3.80</v>
      </c>
      <c r="K221" s="30" t="str">
        <f t="shared" si="229"/>
        <v>4.00</v>
      </c>
      <c r="L221" s="30" t="str">
        <f t="shared" si="229"/>
        <v>3.60</v>
      </c>
      <c r="M221" s="75"/>
      <c r="N221" s="148"/>
      <c r="O221" s="134"/>
      <c r="P221" s="120"/>
      <c r="Q221" s="80"/>
      <c r="R221" s="151"/>
      <c r="S221" s="19"/>
      <c r="T221" s="29" t="str">
        <f>IF(T217&gt;=80,"4.00", IF(T217=79,"3.90",IF(T217=78,"3.80",IF(T217=77,"3.70",IF(T217=76,"3.60",IF(T217=75,"3.50",IF(T217=74,"3.40",IF(T217&gt;=73,"3.30",IF(T217&gt;=72,"3.20",IF(T217=71,"3.10",IF(T217&gt;=70,"3.00",IF(T217&gt;=69,"2.90",IF(T217=68,"2.80",IF(T217=67,"2.70",IF(T217=66,"2.60",IF(T217=65,"2.50",IF(T217=64,"2.40",IF(T217=63,"2.30",IF(T217=62,"2.20",IF(T217=61,"2.10",IF(T217=60,"2.00",IF(T217=59,"1.90",IF(T217=58,"1.80",IF(T217=57,"1.70",IF(T217=56,"1.60",IF(T217=55,"1.50",IF(T217=54,"1.40",IF(T217=53,"1.30",IF(T217=52,"1.20",IF(T217=51,"1.10",IF(T217=50,"1.00","0.00")))))))))))))))))))))))))))))))</f>
        <v>3.40</v>
      </c>
      <c r="U221" s="30" t="str">
        <f t="shared" ref="U221:Y221" si="230">IF(U217&gt;=80,"4.00", IF(U217=79,"3.90",IF(U217=78,"3.80",IF(U217=77,"3.70",IF(U217=76,"3.60",IF(U217=75,"3.50",IF(U217=74,"3.40",IF(U217&gt;=73,"3.30",IF(U217&gt;=72,"3.20",IF(U217=71,"3.10",IF(U217&gt;=70,"3.00",IF(U217&gt;=69,"2.90",IF(U217=68,"2.80",IF(U217=67,"2.70",IF(U217=66,"2.60",IF(U217=65,"2.50",IF(U217=64,"2.40",IF(U217=63,"2.30",IF(U217=62,"2.20",IF(U217=61,"2.10",IF(U217=60,"2.00",IF(U217=59,"1.90",IF(U217=58,"1.80",IF(U217=57,"1.70",IF(U217=56,"1.60",IF(U217=55,"1.50",IF(U217=54,"1.40",IF(U217=53,"1.30",IF(U217=52,"1.20",IF(U217=51,"1.10",IF(U217=50,"1.00","0.00")))))))))))))))))))))))))))))))</f>
        <v>4.00</v>
      </c>
      <c r="V221" s="30" t="str">
        <f t="shared" si="230"/>
        <v>2.90</v>
      </c>
      <c r="W221" s="30" t="str">
        <f t="shared" si="230"/>
        <v>2.50</v>
      </c>
      <c r="X221" s="30" t="str">
        <f t="shared" si="230"/>
        <v>3.00</v>
      </c>
      <c r="Y221" s="30" t="str">
        <f t="shared" si="230"/>
        <v>2.50</v>
      </c>
      <c r="Z221" s="75"/>
      <c r="AA221" s="142"/>
      <c r="AB221" s="120"/>
      <c r="AC221" s="120"/>
      <c r="AD221" s="83"/>
      <c r="AE221" s="126"/>
      <c r="AF221" s="83"/>
      <c r="AG221" s="129"/>
      <c r="AH221" s="19"/>
      <c r="AI221" s="29" t="str">
        <f>IF(AI217&gt;=80,"4.00", IF(AI217=79,"3.90",IF(AI217=78,"3.80",IF(AI217=77,"3.70",IF(AI217=76,"3.60",IF(AI217=75,"3.50",IF(AI217=74,"3.40",IF(AI217&gt;=73,"3.30",IF(AI217&gt;=72,"3.20",IF(AI217=71,"3.10",IF(AI217&gt;=70,"3.00",IF(AI217&gt;=69,"2.90",IF(AI217=68,"2.80",IF(AI217=67,"2.70",IF(AI217=66,"2.60",IF(AI217=65,"2.50",IF(AI217=64,"2.40",IF(AI217=63,"2.30",IF(AI217=62,"2.20",IF(AI217=61,"2.10",IF(AI217=60,"2.00",IF(AI217=59,"1.90",IF(AI217=58,"1.80",IF(AI217=57,"1.70",IF(AI217=56,"1.60",IF(AI217=55,"1.50",IF(AI217=54,"1.40",IF(AI217=53,"1.30",IF(AI217=52,"1.20",IF(AI217=51,"1.10",IF(AI217=50,"1.00","0.00")))))))))))))))))))))))))))))))</f>
        <v>0.00</v>
      </c>
      <c r="AJ221" s="30" t="str">
        <f t="shared" ref="AJ221:AN221" si="231">IF(AJ217&gt;=80,"4.00", IF(AJ217=79,"3.90",IF(AJ217=78,"3.80",IF(AJ217=77,"3.70",IF(AJ217=76,"3.60",IF(AJ217=75,"3.50",IF(AJ217=74,"3.40",IF(AJ217&gt;=73,"3.30",IF(AJ217&gt;=72,"3.20",IF(AJ217=71,"3.10",IF(AJ217&gt;=70,"3.00",IF(AJ217&gt;=69,"2.90",IF(AJ217=68,"2.80",IF(AJ217=67,"2.70",IF(AJ217=66,"2.60",IF(AJ217=65,"2.50",IF(AJ217=64,"2.40",IF(AJ217=63,"2.30",IF(AJ217=62,"2.20",IF(AJ217=61,"2.10",IF(AJ217=60,"2.00",IF(AJ217=59,"1.90",IF(AJ217=58,"1.80",IF(AJ217=57,"1.70",IF(AJ217=56,"1.60",IF(AJ217=55,"1.50",IF(AJ217=54,"1.40",IF(AJ217=53,"1.30",IF(AJ217=52,"1.20",IF(AJ217=51,"1.10",IF(AJ217=50,"1.00","0.00")))))))))))))))))))))))))))))))</f>
        <v>0.00</v>
      </c>
      <c r="AK221" s="30" t="str">
        <f t="shared" si="231"/>
        <v>0.00</v>
      </c>
      <c r="AL221" s="30" t="str">
        <f t="shared" si="231"/>
        <v>0.00</v>
      </c>
      <c r="AM221" s="30" t="str">
        <f t="shared" si="231"/>
        <v>0.00</v>
      </c>
      <c r="AN221" s="30" t="str">
        <f t="shared" si="231"/>
        <v>0.00</v>
      </c>
      <c r="AO221" s="75"/>
      <c r="AP221" s="136"/>
      <c r="AQ221" s="122"/>
      <c r="AR221" s="120"/>
      <c r="AS221" s="83"/>
      <c r="AT221" s="126"/>
      <c r="AU221" s="83"/>
      <c r="AV221" s="129"/>
      <c r="AW221" s="19"/>
      <c r="AX221" s="29" t="str">
        <f>IF(AX217&gt;=80,"4.00", IF(AX217=79,"3.90",IF(AX217=78,"3.80",IF(AX217=77,"3.70",IF(AX217=76,"3.60",IF(AX217=75,"3.50",IF(AX217=74,"3.40",IF(AX217&gt;=73,"3.30",IF(AX217&gt;=72,"3.20",IF(AX217=71,"3.10",IF(AX217&gt;=70,"3.00",IF(AX217&gt;=69,"2.90",IF(AX217=68,"2.80",IF(AX217=67,"2.70",IF(AX217=66,"2.60",IF(AX217=65,"2.50",IF(AX217=64,"2.40",IF(AX217=63,"2.30",IF(AX217=62,"2.20",IF(AX217=61,"2.10",IF(AX217=60,"2.00",IF(AX217=59,"1.90",IF(AX217=58,"1.80",IF(AX217=57,"1.70",IF(AX217=56,"1.60",IF(AX217=55,"1.50",IF(AX217=54,"1.40",IF(AX217=53,"1.30",IF(AX217=52,"1.20",IF(AX217=51,"1.10",IF(AX217=50,"1.00","0.00")))))))))))))))))))))))))))))))</f>
        <v>0.00</v>
      </c>
      <c r="AY221" s="30" t="str">
        <f t="shared" ref="AY221:BB221" si="232">IF(AY217&gt;=80,"4.00", IF(AY217=79,"3.90",IF(AY217=78,"3.80",IF(AY217=77,"3.70",IF(AY217=76,"3.60",IF(AY217=75,"3.50",IF(AY217=74,"3.40",IF(AY217&gt;=73,"3.30",IF(AY217&gt;=72,"3.20",IF(AY217=71,"3.10",IF(AY217&gt;=70,"3.00",IF(AY217&gt;=69,"2.90",IF(AY217=68,"2.80",IF(AY217=67,"2.70",IF(AY217=66,"2.60",IF(AY217=65,"2.50",IF(AY217=64,"2.40",IF(AY217=63,"2.30",IF(AY217=62,"2.20",IF(AY217=61,"2.10",IF(AY217=60,"2.00",IF(AY217=59,"1.90",IF(AY217=58,"1.80",IF(AY217=57,"1.70",IF(AY217=56,"1.60",IF(AY217=55,"1.50",IF(AY217=54,"1.40",IF(AY217=53,"1.30",IF(AY217=52,"1.20",IF(AY217=51,"1.10",IF(AY217=50,"1.00","0.00")))))))))))))))))))))))))))))))</f>
        <v>0.00</v>
      </c>
      <c r="AZ221" s="30" t="str">
        <f t="shared" si="232"/>
        <v>0.00</v>
      </c>
      <c r="BA221" s="30" t="str">
        <f t="shared" si="232"/>
        <v>0.00</v>
      </c>
      <c r="BB221" s="30" t="str">
        <f t="shared" si="232"/>
        <v>0.00</v>
      </c>
      <c r="BC221" s="31"/>
      <c r="BD221" s="176"/>
      <c r="BE221" s="152"/>
      <c r="BF221" s="153"/>
      <c r="BG221" s="104"/>
      <c r="BH221" s="126"/>
      <c r="BI221" s="104"/>
      <c r="BJ221" s="129"/>
      <c r="BK221" s="14"/>
      <c r="BL221" s="120"/>
      <c r="BM221" s="98"/>
      <c r="BN221" s="98"/>
      <c r="BO221" s="98"/>
      <c r="BP221" s="98"/>
      <c r="BQ221" s="98"/>
      <c r="BR221" s="98"/>
      <c r="BS221" s="139"/>
      <c r="BT221" s="13"/>
      <c r="BU221" s="139"/>
      <c r="BV221" s="13"/>
      <c r="BW221" s="126"/>
      <c r="BX221" s="13"/>
      <c r="BY221" s="142"/>
      <c r="BZ221" s="2"/>
      <c r="CA221" s="145"/>
    </row>
    <row r="222" spans="1:79" ht="15" customHeight="1" x14ac:dyDescent="0.25">
      <c r="A222" s="154">
        <v>31</v>
      </c>
      <c r="C222" s="15" t="s">
        <v>56</v>
      </c>
      <c r="D222" s="16"/>
      <c r="E222" s="17" t="s">
        <v>4</v>
      </c>
      <c r="F222" s="16"/>
      <c r="G222" s="3">
        <v>3</v>
      </c>
      <c r="H222" s="4">
        <v>2</v>
      </c>
      <c r="I222" s="4">
        <v>3</v>
      </c>
      <c r="J222" s="4">
        <v>3</v>
      </c>
      <c r="K222" s="4">
        <v>3</v>
      </c>
      <c r="L222" s="4">
        <v>3</v>
      </c>
      <c r="M222" s="73">
        <f>SUM(G222:L222)</f>
        <v>17</v>
      </c>
      <c r="N222" s="146">
        <f>M223/600*100</f>
        <v>14.666666666666666</v>
      </c>
      <c r="O222" s="134">
        <f>(G228*G222)+(H228*H222)+(I228*I222)+(J228*J222)+(L228*L222)+(K228*K222)</f>
        <v>9</v>
      </c>
      <c r="P222" s="118">
        <f>O222/M222</f>
        <v>0.52941176470588236</v>
      </c>
      <c r="Q222" s="18"/>
      <c r="R222" s="149" t="str">
        <f>IF(P222&lt;1, " Drop Out Due to Low GPA ", "")</f>
        <v xml:space="preserve"> Drop Out Due to Low GPA </v>
      </c>
      <c r="S222" s="19"/>
      <c r="T222" s="109" t="s">
        <v>137</v>
      </c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1"/>
      <c r="AH222" s="19"/>
      <c r="AI222" s="109" t="s">
        <v>137</v>
      </c>
      <c r="AJ222" s="110"/>
      <c r="AK222" s="110"/>
      <c r="AL222" s="110"/>
      <c r="AM222" s="110"/>
      <c r="AN222" s="110"/>
      <c r="AO222" s="110"/>
      <c r="AP222" s="110"/>
      <c r="AQ222" s="110"/>
      <c r="AR222" s="110"/>
      <c r="AS222" s="110"/>
      <c r="AT222" s="110"/>
      <c r="AU222" s="110"/>
      <c r="AV222" s="111"/>
      <c r="AW222" s="19"/>
      <c r="AX222" s="109" t="s">
        <v>137</v>
      </c>
      <c r="AY222" s="110"/>
      <c r="AZ222" s="110"/>
      <c r="BA222" s="110"/>
      <c r="BB222" s="110"/>
      <c r="BC222" s="110"/>
      <c r="BD222" s="110"/>
      <c r="BE222" s="110"/>
      <c r="BF222" s="110"/>
      <c r="BG222" s="110"/>
      <c r="BH222" s="110"/>
      <c r="BI222" s="110"/>
      <c r="BJ222" s="110"/>
      <c r="BK222" s="111"/>
      <c r="BL222" s="118" t="e">
        <f>#REF!/#REF!</f>
        <v>#REF!</v>
      </c>
      <c r="BM222" s="96"/>
      <c r="BN222" s="96"/>
      <c r="BO222" s="96"/>
      <c r="BP222" s="96"/>
      <c r="BQ222" s="96"/>
      <c r="BR222" s="96"/>
      <c r="BS222" s="137">
        <f>BC223+AO223+Z223+M223</f>
        <v>88</v>
      </c>
      <c r="BT222" s="20"/>
      <c r="BU222" s="137">
        <f>BS222/2100*100</f>
        <v>4.1904761904761907</v>
      </c>
      <c r="BV222" s="20"/>
      <c r="BW222" s="124">
        <f>(BE222+AQ222+AB222+O222)/(M222+Z222+AO222+BC222)</f>
        <v>0.52941176470588236</v>
      </c>
      <c r="BX222" s="21"/>
      <c r="BY222" s="140" t="str">
        <f>IF(BU222&gt;=85,"A",IF(BU222&gt;=80,"A-",IF(BU222&gt;=75,"B+",IF(BU222&gt;=70,"B",IF(BU222&gt;=65,"B-",IF(BU222&gt;=61,"C+",IF(BU222&gt;=58,"C",IF(BU222&gt;=55,"C-",IF(BU222&gt;=50,"D","F")))))))))</f>
        <v>F</v>
      </c>
      <c r="BZ222" s="2"/>
      <c r="CA222" s="143"/>
    </row>
    <row r="223" spans="1:79" x14ac:dyDescent="0.25">
      <c r="A223" s="119"/>
      <c r="C223" s="22"/>
      <c r="D223" s="16"/>
      <c r="E223" s="23" t="s">
        <v>8</v>
      </c>
      <c r="F223" s="16"/>
      <c r="G223" s="6">
        <v>62</v>
      </c>
      <c r="H223" s="5">
        <v>26</v>
      </c>
      <c r="I223" s="5">
        <v>13</v>
      </c>
      <c r="J223" s="5">
        <v>16</v>
      </c>
      <c r="K223" s="5">
        <v>16</v>
      </c>
      <c r="L223" s="5">
        <v>33</v>
      </c>
      <c r="M223" s="74">
        <f>L226+K226+J226+I226+H223+G223</f>
        <v>88</v>
      </c>
      <c r="N223" s="147"/>
      <c r="O223" s="134"/>
      <c r="P223" s="119"/>
      <c r="Q223" s="80"/>
      <c r="R223" s="150"/>
      <c r="S223" s="19"/>
      <c r="T223" s="112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4"/>
      <c r="AH223" s="19"/>
      <c r="AI223" s="112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4"/>
      <c r="AW223" s="19"/>
      <c r="AX223" s="112"/>
      <c r="AY223" s="113"/>
      <c r="AZ223" s="113"/>
      <c r="BA223" s="113"/>
      <c r="BB223" s="113"/>
      <c r="BC223" s="113"/>
      <c r="BD223" s="113"/>
      <c r="BE223" s="113"/>
      <c r="BF223" s="113"/>
      <c r="BG223" s="113"/>
      <c r="BH223" s="113"/>
      <c r="BI223" s="113"/>
      <c r="BJ223" s="113"/>
      <c r="BK223" s="114"/>
      <c r="BL223" s="119"/>
      <c r="BM223" s="97"/>
      <c r="BN223" s="97"/>
      <c r="BO223" s="97"/>
      <c r="BP223" s="97"/>
      <c r="BQ223" s="97"/>
      <c r="BR223" s="97"/>
      <c r="BS223" s="138"/>
      <c r="BT223" s="13"/>
      <c r="BU223" s="138"/>
      <c r="BV223" s="13"/>
      <c r="BW223" s="125"/>
      <c r="BX223" s="13"/>
      <c r="BY223" s="141"/>
      <c r="BZ223" s="2"/>
      <c r="CA223" s="144"/>
    </row>
    <row r="224" spans="1:79" x14ac:dyDescent="0.25">
      <c r="A224" s="119"/>
      <c r="C224" s="22"/>
      <c r="D224" s="16"/>
      <c r="E224" s="23"/>
      <c r="F224" s="16"/>
      <c r="G224" s="6">
        <f>G223</f>
        <v>62</v>
      </c>
      <c r="H224" s="5">
        <f>H223*2</f>
        <v>52</v>
      </c>
      <c r="I224" s="5">
        <f t="shared" ref="I224" si="233">I223</f>
        <v>13</v>
      </c>
      <c r="J224" s="5">
        <f>J223</f>
        <v>16</v>
      </c>
      <c r="K224" s="5">
        <f>K223</f>
        <v>16</v>
      </c>
      <c r="L224" s="5">
        <v>33</v>
      </c>
      <c r="M224" s="74"/>
      <c r="N224" s="147"/>
      <c r="O224" s="134"/>
      <c r="P224" s="119"/>
      <c r="Q224" s="80"/>
      <c r="R224" s="150"/>
      <c r="S224" s="19"/>
      <c r="T224" s="112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4"/>
      <c r="AH224" s="19"/>
      <c r="AI224" s="112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  <c r="AV224" s="114"/>
      <c r="AW224" s="19"/>
      <c r="AX224" s="112"/>
      <c r="AY224" s="113"/>
      <c r="AZ224" s="113"/>
      <c r="BA224" s="113"/>
      <c r="BB224" s="113"/>
      <c r="BC224" s="113"/>
      <c r="BD224" s="113"/>
      <c r="BE224" s="113"/>
      <c r="BF224" s="113"/>
      <c r="BG224" s="113"/>
      <c r="BH224" s="113"/>
      <c r="BI224" s="113"/>
      <c r="BJ224" s="113"/>
      <c r="BK224" s="114"/>
      <c r="BL224" s="119"/>
      <c r="BM224" s="97"/>
      <c r="BN224" s="97"/>
      <c r="BO224" s="97"/>
      <c r="BP224" s="97"/>
      <c r="BQ224" s="97"/>
      <c r="BR224" s="97"/>
      <c r="BS224" s="138"/>
      <c r="BT224" s="13"/>
      <c r="BU224" s="138"/>
      <c r="BV224" s="13"/>
      <c r="BW224" s="125"/>
      <c r="BX224" s="13"/>
      <c r="BY224" s="141"/>
      <c r="BZ224" s="2"/>
      <c r="CA224" s="144"/>
    </row>
    <row r="225" spans="1:79" x14ac:dyDescent="0.25">
      <c r="A225" s="119"/>
      <c r="C225" s="22"/>
      <c r="D225" s="16"/>
      <c r="E225" s="23"/>
      <c r="F225" s="16"/>
      <c r="G225" s="6"/>
      <c r="H225" s="5" t="s">
        <v>20</v>
      </c>
      <c r="I225" s="5"/>
      <c r="J225" s="5"/>
      <c r="K225" s="5"/>
      <c r="L225" s="5"/>
      <c r="M225" s="74"/>
      <c r="N225" s="147"/>
      <c r="O225" s="134"/>
      <c r="P225" s="119"/>
      <c r="Q225" s="80"/>
      <c r="R225" s="150"/>
      <c r="S225" s="19"/>
      <c r="T225" s="112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4"/>
      <c r="AH225" s="19"/>
      <c r="AI225" s="112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4"/>
      <c r="AW225" s="19"/>
      <c r="AX225" s="112"/>
      <c r="AY225" s="113"/>
      <c r="AZ225" s="113"/>
      <c r="BA225" s="113"/>
      <c r="BB225" s="113"/>
      <c r="BC225" s="113"/>
      <c r="BD225" s="113"/>
      <c r="BE225" s="113"/>
      <c r="BF225" s="113"/>
      <c r="BG225" s="113"/>
      <c r="BH225" s="113"/>
      <c r="BI225" s="113"/>
      <c r="BJ225" s="113"/>
      <c r="BK225" s="114"/>
      <c r="BL225" s="119"/>
      <c r="BM225" s="97"/>
      <c r="BN225" s="97"/>
      <c r="BO225" s="97"/>
      <c r="BP225" s="97"/>
      <c r="BQ225" s="97"/>
      <c r="BR225" s="97"/>
      <c r="BS225" s="138"/>
      <c r="BT225" s="13"/>
      <c r="BU225" s="138"/>
      <c r="BV225" s="13"/>
      <c r="BW225" s="125"/>
      <c r="BX225" s="13"/>
      <c r="BY225" s="141"/>
      <c r="BZ225" s="2"/>
      <c r="CA225" s="144"/>
    </row>
    <row r="226" spans="1:79" x14ac:dyDescent="0.25">
      <c r="A226" s="119"/>
      <c r="C226" s="24"/>
      <c r="D226" s="16"/>
      <c r="E226" s="23" t="s">
        <v>5</v>
      </c>
      <c r="F226" s="16"/>
      <c r="G226" s="6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74">
        <v>0</v>
      </c>
      <c r="N226" s="147"/>
      <c r="O226" s="134"/>
      <c r="P226" s="119"/>
      <c r="Q226" s="80"/>
      <c r="R226" s="150"/>
      <c r="S226" s="19"/>
      <c r="T226" s="112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4"/>
      <c r="AH226" s="19"/>
      <c r="AI226" s="112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4"/>
      <c r="AW226" s="19"/>
      <c r="AX226" s="112"/>
      <c r="AY226" s="113"/>
      <c r="AZ226" s="113"/>
      <c r="BA226" s="113"/>
      <c r="BB226" s="113"/>
      <c r="BC226" s="113"/>
      <c r="BD226" s="113"/>
      <c r="BE226" s="113"/>
      <c r="BF226" s="113"/>
      <c r="BG226" s="113"/>
      <c r="BH226" s="113"/>
      <c r="BI226" s="113"/>
      <c r="BJ226" s="113"/>
      <c r="BK226" s="114"/>
      <c r="BL226" s="119"/>
      <c r="BM226" s="97"/>
      <c r="BN226" s="97"/>
      <c r="BO226" s="97"/>
      <c r="BP226" s="97"/>
      <c r="BQ226" s="97"/>
      <c r="BR226" s="97"/>
      <c r="BS226" s="138"/>
      <c r="BT226" s="13"/>
      <c r="BU226" s="138"/>
      <c r="BV226" s="13"/>
      <c r="BW226" s="125"/>
      <c r="BX226" s="13"/>
      <c r="BY226" s="141"/>
      <c r="BZ226" s="2"/>
      <c r="CA226" s="144"/>
    </row>
    <row r="227" spans="1:79" x14ac:dyDescent="0.25">
      <c r="A227" s="119"/>
      <c r="C227" s="24" t="s">
        <v>88</v>
      </c>
      <c r="D227" s="16"/>
      <c r="E227" s="23" t="s">
        <v>6</v>
      </c>
      <c r="F227" s="16"/>
      <c r="G227" s="6" t="str">
        <f>IF(G224&gt;=90,"A+",IF(G224&gt;=85,"A",IF(G224&gt;=80,"A-",IF(G224&gt;=75,"B+",IF(G224&gt;=73,"B",IF(G224&gt;=70,"B-",IF(G224&gt;=66,"C+",IF(G224&gt;=63,"C",IF(G224&gt;=60,"C-",IF(G224&gt;=50,"D","F"))))))))))</f>
        <v>C-</v>
      </c>
      <c r="H227" s="5" t="str">
        <f>IF(H224&gt;=90,"A+",IF(H224&gt;=85,"A",IF(H224&gt;=80,"A-",IF(H224&gt;=75,"B+",IF(H224&gt;=73,"B",IF(H224&gt;=70,"B-",IF(H224&gt;=66,"C+",IF(H224&gt;=63,"C",IF(H224&gt;=60,"C-",IF(H224&gt;=50,"D","F"))))))))))</f>
        <v>D</v>
      </c>
      <c r="I227" s="5" t="str">
        <f t="shared" ref="I227:L227" si="234">IF(I224&gt;=90,"A+",IF(I224&gt;=85,"A",IF(I224&gt;=80,"A-",IF(I224&gt;=75,"B+",IF(I224&gt;=73,"B",IF(I224&gt;=70,"B-",IF(I224&gt;=66,"C+",IF(I224&gt;=63,"C",IF(I224&gt;=60,"C-",IF(I224&gt;=50,"D","F"))))))))))</f>
        <v>F</v>
      </c>
      <c r="J227" s="5" t="str">
        <f t="shared" si="234"/>
        <v>F</v>
      </c>
      <c r="K227" s="5" t="str">
        <f t="shared" si="234"/>
        <v>F</v>
      </c>
      <c r="L227" s="5" t="str">
        <f t="shared" si="234"/>
        <v>F</v>
      </c>
      <c r="M227" s="74">
        <f>VLOOKUP($O$5,vtABLE,2,FALSE)</f>
        <v>0</v>
      </c>
      <c r="N227" s="147"/>
      <c r="O227" s="134"/>
      <c r="P227" s="119"/>
      <c r="Q227" s="80"/>
      <c r="R227" s="150"/>
      <c r="S227" s="19"/>
      <c r="T227" s="112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4"/>
      <c r="AH227" s="19"/>
      <c r="AI227" s="112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4"/>
      <c r="AW227" s="19"/>
      <c r="AX227" s="112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4"/>
      <c r="BL227" s="119"/>
      <c r="BM227" s="97"/>
      <c r="BN227" s="97"/>
      <c r="BO227" s="97"/>
      <c r="BP227" s="97"/>
      <c r="BQ227" s="97"/>
      <c r="BR227" s="97"/>
      <c r="BS227" s="138"/>
      <c r="BT227" s="13"/>
      <c r="BU227" s="138"/>
      <c r="BV227" s="13"/>
      <c r="BW227" s="125"/>
      <c r="BX227" s="13"/>
      <c r="BY227" s="141"/>
      <c r="BZ227" s="2"/>
      <c r="CA227" s="144"/>
    </row>
    <row r="228" spans="1:79" ht="15.75" thickBot="1" x14ac:dyDescent="0.3">
      <c r="A228" s="120"/>
      <c r="C228" s="25" t="s">
        <v>25</v>
      </c>
      <c r="D228" s="16"/>
      <c r="E228" s="83" t="s">
        <v>7</v>
      </c>
      <c r="F228" s="16"/>
      <c r="G228" s="29" t="str">
        <f>IF(G224&gt;=80,"4.00", IF(G224=79,"3.90",IF(G224=78,"3.80",IF(G224=77,"3.70",IF(G224=76,"3.60",IF(G224=75,"3.50",IF(G224=74,"3.40",IF(G224&gt;=73,"3.30",IF(G224&gt;=72,"3.20",IF(G224=71,"3.10",IF(G224&gt;=70,"3.00",IF(G224&gt;=69,"2.90",IF(G224=68,"2.80",IF(G224=67,"2.70",IF(G224=66,"2.60",IF(G224=65,"2.50",IF(G224=64,"2.40",IF(G224=63,"2.30",IF(G224=62,"2.20",IF(G224=61,"2.10",IF(G224=60,"2.00",IF(G224=59,"1.90",IF(G224=58,"1.80",IF(G224=57,"1.70",IF(G224=56,"1.60",IF(G224=55,"1.50",IF(G224=54,"1.40",IF(G224=53,"1.30",IF(G224=52,"1.20",IF(G224=51,"1.10",IF(G224=50,"1.00","0.00")))))))))))))))))))))))))))))))</f>
        <v>2.20</v>
      </c>
      <c r="H228" s="30" t="str">
        <f t="shared" ref="H228:L228" si="235">IF(H224&gt;=80,"4.00", IF(H224=79,"3.90",IF(H224=78,"3.80",IF(H224=77,"3.70",IF(H224=76,"3.60",IF(H224=75,"3.50",IF(H224=74,"3.40",IF(H224&gt;=73,"3.30",IF(H224&gt;=72,"3.20",IF(H224=71,"3.10",IF(H224&gt;=70,"3.00",IF(H224&gt;=69,"2.90",IF(H224=68,"2.80",IF(H224=67,"2.70",IF(H224=66,"2.60",IF(H224=65,"2.50",IF(H224=64,"2.40",IF(H224=63,"2.30",IF(H224=62,"2.20",IF(H224=61,"2.10",IF(H224=60,"2.00",IF(H224=59,"1.90",IF(H224=58,"1.80",IF(H224=57,"1.70",IF(H224=56,"1.60",IF(H224=55,"1.50",IF(H224=54,"1.40",IF(H224=53,"1.30",IF(H224=52,"1.20",IF(H224=51,"1.10",IF(H224=50,"1.00","0.00")))))))))))))))))))))))))))))))</f>
        <v>1.20</v>
      </c>
      <c r="I228" s="30" t="str">
        <f t="shared" si="235"/>
        <v>0.00</v>
      </c>
      <c r="J228" s="30" t="str">
        <f t="shared" si="235"/>
        <v>0.00</v>
      </c>
      <c r="K228" s="30" t="str">
        <f t="shared" si="235"/>
        <v>0.00</v>
      </c>
      <c r="L228" s="30" t="str">
        <f t="shared" si="235"/>
        <v>0.00</v>
      </c>
      <c r="M228" s="75"/>
      <c r="N228" s="148"/>
      <c r="O228" s="134"/>
      <c r="P228" s="120"/>
      <c r="Q228" s="80"/>
      <c r="R228" s="151"/>
      <c r="S228" s="19"/>
      <c r="T228" s="115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7"/>
      <c r="AH228" s="19"/>
      <c r="AI228" s="115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7"/>
      <c r="AW228" s="19"/>
      <c r="AX228" s="115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7"/>
      <c r="BL228" s="120"/>
      <c r="BM228" s="98"/>
      <c r="BN228" s="98"/>
      <c r="BO228" s="98"/>
      <c r="BP228" s="98"/>
      <c r="BQ228" s="98"/>
      <c r="BR228" s="98"/>
      <c r="BS228" s="139"/>
      <c r="BT228" s="13"/>
      <c r="BU228" s="139"/>
      <c r="BV228" s="13"/>
      <c r="BW228" s="126"/>
      <c r="BX228" s="13"/>
      <c r="BY228" s="142"/>
      <c r="BZ228" s="2"/>
      <c r="CA228" s="145"/>
    </row>
    <row r="229" spans="1:79" ht="15" customHeight="1" x14ac:dyDescent="0.25">
      <c r="A229" s="154">
        <v>32</v>
      </c>
      <c r="C229" s="15" t="s">
        <v>57</v>
      </c>
      <c r="D229" s="16"/>
      <c r="E229" s="17" t="s">
        <v>4</v>
      </c>
      <c r="F229" s="16"/>
      <c r="G229" s="3">
        <v>3</v>
      </c>
      <c r="H229" s="4">
        <v>2</v>
      </c>
      <c r="I229" s="4">
        <v>3</v>
      </c>
      <c r="J229" s="4">
        <v>3</v>
      </c>
      <c r="K229" s="4">
        <v>3</v>
      </c>
      <c r="L229" s="4">
        <v>3</v>
      </c>
      <c r="M229" s="73">
        <f>SUM(G229:L229)</f>
        <v>17</v>
      </c>
      <c r="N229" s="146">
        <f>M230/600*100</f>
        <v>5.166666666666667</v>
      </c>
      <c r="O229" s="134">
        <f>(G235*G229)+(H235*H229)+(I235*I229)+(J235*J229)+(L235*L229)+(K235*K229)</f>
        <v>0</v>
      </c>
      <c r="P229" s="118">
        <f>O229/M229</f>
        <v>0</v>
      </c>
      <c r="Q229" s="18"/>
      <c r="R229" s="149" t="str">
        <f>IF(P229&lt;1, " Drop Out Due to Low GPA ", "")</f>
        <v xml:space="preserve"> Drop Out Due to Low GPA </v>
      </c>
      <c r="S229" s="19"/>
      <c r="T229" s="109" t="s">
        <v>137</v>
      </c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1"/>
      <c r="AH229" s="19"/>
      <c r="AI229" s="109" t="s">
        <v>137</v>
      </c>
      <c r="AJ229" s="110"/>
      <c r="AK229" s="110"/>
      <c r="AL229" s="110"/>
      <c r="AM229" s="110"/>
      <c r="AN229" s="110"/>
      <c r="AO229" s="110"/>
      <c r="AP229" s="110"/>
      <c r="AQ229" s="110"/>
      <c r="AR229" s="110"/>
      <c r="AS229" s="110"/>
      <c r="AT229" s="110"/>
      <c r="AU229" s="110"/>
      <c r="AV229" s="111"/>
      <c r="AW229" s="19"/>
      <c r="AX229" s="109" t="s">
        <v>137</v>
      </c>
      <c r="AY229" s="110"/>
      <c r="AZ229" s="110"/>
      <c r="BA229" s="110"/>
      <c r="BB229" s="110"/>
      <c r="BC229" s="110"/>
      <c r="BD229" s="110"/>
      <c r="BE229" s="110"/>
      <c r="BF229" s="110"/>
      <c r="BG229" s="110"/>
      <c r="BH229" s="110"/>
      <c r="BI229" s="110"/>
      <c r="BJ229" s="110"/>
      <c r="BK229" s="111"/>
      <c r="BL229" s="118" t="e">
        <f>#REF!/#REF!</f>
        <v>#REF!</v>
      </c>
      <c r="BM229" s="96"/>
      <c r="BN229" s="96"/>
      <c r="BO229" s="96"/>
      <c r="BP229" s="96"/>
      <c r="BQ229" s="96"/>
      <c r="BR229" s="96"/>
      <c r="BS229" s="137">
        <f>BC230+AO230+Z230+M230</f>
        <v>31</v>
      </c>
      <c r="BT229" s="20"/>
      <c r="BU229" s="137">
        <f>BS229/2100*100</f>
        <v>1.4761904761904763</v>
      </c>
      <c r="BV229" s="20"/>
      <c r="BW229" s="124">
        <f>(BE229+AQ229+AB229+O229)/(M229+Z229+AO229+BC229)</f>
        <v>0</v>
      </c>
      <c r="BX229" s="21"/>
      <c r="BY229" s="140" t="str">
        <f>IF(BU229&gt;=85,"A",IF(BU229&gt;=80,"A-",IF(BU229&gt;=75,"B+",IF(BU229&gt;=70,"B",IF(BU229&gt;=65,"B-",IF(BU229&gt;=61,"C+",IF(BU229&gt;=58,"C",IF(BU229&gt;=55,"C-",IF(BU229&gt;=50,"D","F")))))))))</f>
        <v>F</v>
      </c>
      <c r="BZ229" s="2"/>
      <c r="CA229" s="143"/>
    </row>
    <row r="230" spans="1:79" x14ac:dyDescent="0.25">
      <c r="A230" s="119"/>
      <c r="C230" s="22"/>
      <c r="D230" s="16"/>
      <c r="E230" s="23" t="s">
        <v>8</v>
      </c>
      <c r="F230" s="16"/>
      <c r="G230" s="105">
        <v>35</v>
      </c>
      <c r="H230" s="5">
        <v>31</v>
      </c>
      <c r="I230" s="5">
        <v>26</v>
      </c>
      <c r="J230" s="5">
        <v>37</v>
      </c>
      <c r="K230" s="5">
        <v>16</v>
      </c>
      <c r="L230" s="5">
        <v>34</v>
      </c>
      <c r="M230" s="74">
        <v>31</v>
      </c>
      <c r="N230" s="147"/>
      <c r="O230" s="134"/>
      <c r="P230" s="119"/>
      <c r="Q230" s="80"/>
      <c r="R230" s="150"/>
      <c r="S230" s="19"/>
      <c r="T230" s="112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4"/>
      <c r="AH230" s="19"/>
      <c r="AI230" s="112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4"/>
      <c r="AW230" s="19"/>
      <c r="AX230" s="112"/>
      <c r="AY230" s="113"/>
      <c r="AZ230" s="113"/>
      <c r="BA230" s="113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4"/>
      <c r="BL230" s="119"/>
      <c r="BM230" s="97"/>
      <c r="BN230" s="97"/>
      <c r="BO230" s="97"/>
      <c r="BP230" s="97"/>
      <c r="BQ230" s="97"/>
      <c r="BR230" s="97"/>
      <c r="BS230" s="138"/>
      <c r="BT230" s="13"/>
      <c r="BU230" s="138"/>
      <c r="BV230" s="13"/>
      <c r="BW230" s="125"/>
      <c r="BX230" s="13"/>
      <c r="BY230" s="141"/>
      <c r="BZ230" s="2"/>
      <c r="CA230" s="144"/>
    </row>
    <row r="231" spans="1:79" x14ac:dyDescent="0.25">
      <c r="A231" s="119"/>
      <c r="C231" s="22"/>
      <c r="D231" s="16"/>
      <c r="E231" s="23"/>
      <c r="F231" s="16"/>
      <c r="G231" s="6">
        <f>G230</f>
        <v>35</v>
      </c>
      <c r="H231" s="5">
        <f>H230*2</f>
        <v>62</v>
      </c>
      <c r="I231" s="5">
        <f t="shared" ref="I231" si="236">I230</f>
        <v>26</v>
      </c>
      <c r="J231" s="5">
        <f>J230</f>
        <v>37</v>
      </c>
      <c r="K231" s="5">
        <f>K230</f>
        <v>16</v>
      </c>
      <c r="L231" s="5">
        <f>L230</f>
        <v>34</v>
      </c>
      <c r="M231" s="74"/>
      <c r="N231" s="147"/>
      <c r="O231" s="134"/>
      <c r="P231" s="119"/>
      <c r="Q231" s="80"/>
      <c r="R231" s="150"/>
      <c r="S231" s="19"/>
      <c r="T231" s="112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4"/>
      <c r="AH231" s="19"/>
      <c r="AI231" s="112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4"/>
      <c r="AW231" s="19"/>
      <c r="AX231" s="112"/>
      <c r="AY231" s="113"/>
      <c r="AZ231" s="113"/>
      <c r="BA231" s="113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4"/>
      <c r="BL231" s="119"/>
      <c r="BM231" s="97"/>
      <c r="BN231" s="97"/>
      <c r="BO231" s="97"/>
      <c r="BP231" s="97"/>
      <c r="BQ231" s="97"/>
      <c r="BR231" s="97"/>
      <c r="BS231" s="138"/>
      <c r="BT231" s="13"/>
      <c r="BU231" s="138"/>
      <c r="BV231" s="13"/>
      <c r="BW231" s="125"/>
      <c r="BX231" s="13"/>
      <c r="BY231" s="141"/>
      <c r="BZ231" s="2"/>
      <c r="CA231" s="144"/>
    </row>
    <row r="232" spans="1:79" x14ac:dyDescent="0.25">
      <c r="A232" s="119"/>
      <c r="C232" s="22"/>
      <c r="D232" s="16"/>
      <c r="E232" s="23"/>
      <c r="F232" s="16"/>
      <c r="G232" s="6"/>
      <c r="H232" s="5" t="s">
        <v>20</v>
      </c>
      <c r="I232" s="5"/>
      <c r="J232" s="5"/>
      <c r="K232" s="5"/>
      <c r="L232" s="5"/>
      <c r="M232" s="74"/>
      <c r="N232" s="147"/>
      <c r="O232" s="134"/>
      <c r="P232" s="119"/>
      <c r="Q232" s="80"/>
      <c r="R232" s="150"/>
      <c r="S232" s="19"/>
      <c r="T232" s="112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4"/>
      <c r="AH232" s="19"/>
      <c r="AI232" s="112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4"/>
      <c r="AW232" s="19"/>
      <c r="AX232" s="112"/>
      <c r="AY232" s="113"/>
      <c r="AZ232" s="113"/>
      <c r="BA232" s="113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4"/>
      <c r="BL232" s="119"/>
      <c r="BM232" s="97"/>
      <c r="BN232" s="97"/>
      <c r="BO232" s="97"/>
      <c r="BP232" s="97"/>
      <c r="BQ232" s="97"/>
      <c r="BR232" s="97"/>
      <c r="BS232" s="138"/>
      <c r="BT232" s="13"/>
      <c r="BU232" s="138"/>
      <c r="BV232" s="13"/>
      <c r="BW232" s="125"/>
      <c r="BX232" s="13"/>
      <c r="BY232" s="141"/>
      <c r="BZ232" s="2"/>
      <c r="CA232" s="144"/>
    </row>
    <row r="233" spans="1:79" x14ac:dyDescent="0.25">
      <c r="A233" s="119"/>
      <c r="C233" s="24"/>
      <c r="D233" s="16"/>
      <c r="E233" s="23" t="s">
        <v>5</v>
      </c>
      <c r="F233" s="16"/>
      <c r="G233" s="6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74">
        <v>0</v>
      </c>
      <c r="N233" s="147"/>
      <c r="O233" s="134"/>
      <c r="P233" s="119"/>
      <c r="Q233" s="80"/>
      <c r="R233" s="150"/>
      <c r="S233" s="19"/>
      <c r="T233" s="112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4"/>
      <c r="AH233" s="19"/>
      <c r="AI233" s="112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4"/>
      <c r="AW233" s="19"/>
      <c r="AX233" s="112"/>
      <c r="AY233" s="113"/>
      <c r="AZ233" s="113"/>
      <c r="BA233" s="113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4"/>
      <c r="BL233" s="119"/>
      <c r="BM233" s="97"/>
      <c r="BN233" s="97"/>
      <c r="BO233" s="97"/>
      <c r="BP233" s="97"/>
      <c r="BQ233" s="97"/>
      <c r="BR233" s="97"/>
      <c r="BS233" s="138"/>
      <c r="BT233" s="13"/>
      <c r="BU233" s="138"/>
      <c r="BV233" s="13"/>
      <c r="BW233" s="125"/>
      <c r="BX233" s="13"/>
      <c r="BY233" s="141"/>
      <c r="BZ233" s="2"/>
      <c r="CA233" s="144"/>
    </row>
    <row r="234" spans="1:79" x14ac:dyDescent="0.25">
      <c r="A234" s="119"/>
      <c r="C234" s="24" t="s">
        <v>89</v>
      </c>
      <c r="D234" s="16"/>
      <c r="E234" s="23" t="s">
        <v>6</v>
      </c>
      <c r="F234" s="16"/>
      <c r="G234" s="6" t="str">
        <f>IF(G231&gt;=90,"A+",IF(G231&gt;=85,"A",IF(G231&gt;=80,"A-",IF(G231&gt;=75,"B+",IF(G231&gt;=73,"B",IF(G231&gt;=70,"B-",IF(G231&gt;=66,"C+",IF(G231&gt;=63,"C",IF(G231&gt;=60,"C-",IF(G231&gt;=50,"D","F"))))))))))</f>
        <v>F</v>
      </c>
      <c r="H234" s="5" t="str">
        <f>IF(H231&gt;=90,"A+",IF(H231&gt;=85,"A",IF(H231&gt;=80,"A-",IF(H231&gt;=75,"B+",IF(H231&gt;=73,"B",IF(H231&gt;=70,"B-",IF(H231&gt;=66,"C+",IF(H231&gt;=63,"C",IF(H231&gt;=60,"C-",IF(H231&gt;=50,"D","F"))))))))))</f>
        <v>C-</v>
      </c>
      <c r="I234" s="5" t="str">
        <f t="shared" ref="I234:L234" si="237">IF(I231&gt;=90,"A+",IF(I231&gt;=85,"A",IF(I231&gt;=80,"A-",IF(I231&gt;=75,"B+",IF(I231&gt;=73,"B",IF(I231&gt;=70,"B-",IF(I231&gt;=66,"C+",IF(I231&gt;=63,"C",IF(I231&gt;=60,"C-",IF(I231&gt;=50,"D","F"))))))))))</f>
        <v>F</v>
      </c>
      <c r="J234" s="5" t="str">
        <f t="shared" si="237"/>
        <v>F</v>
      </c>
      <c r="K234" s="5" t="str">
        <f t="shared" si="237"/>
        <v>F</v>
      </c>
      <c r="L234" s="5" t="str">
        <f t="shared" si="237"/>
        <v>F</v>
      </c>
      <c r="M234" s="74">
        <f>VLOOKUP($O$5,vtABLE,2,FALSE)</f>
        <v>0</v>
      </c>
      <c r="N234" s="147"/>
      <c r="O234" s="134"/>
      <c r="P234" s="119"/>
      <c r="Q234" s="80"/>
      <c r="R234" s="150"/>
      <c r="S234" s="19"/>
      <c r="T234" s="112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4"/>
      <c r="AH234" s="19"/>
      <c r="AI234" s="112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4"/>
      <c r="AW234" s="19"/>
      <c r="AX234" s="112"/>
      <c r="AY234" s="113"/>
      <c r="AZ234" s="113"/>
      <c r="BA234" s="113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4"/>
      <c r="BL234" s="119"/>
      <c r="BM234" s="97"/>
      <c r="BN234" s="97"/>
      <c r="BO234" s="97"/>
      <c r="BP234" s="97"/>
      <c r="BQ234" s="97"/>
      <c r="BR234" s="97"/>
      <c r="BS234" s="138"/>
      <c r="BT234" s="13"/>
      <c r="BU234" s="138"/>
      <c r="BV234" s="13"/>
      <c r="BW234" s="125"/>
      <c r="BX234" s="13"/>
      <c r="BY234" s="141"/>
      <c r="BZ234" s="2"/>
      <c r="CA234" s="144"/>
    </row>
    <row r="235" spans="1:79" ht="15.75" thickBot="1" x14ac:dyDescent="0.3">
      <c r="A235" s="120"/>
      <c r="C235" s="25" t="s">
        <v>25</v>
      </c>
      <c r="D235" s="16"/>
      <c r="E235" s="83" t="s">
        <v>7</v>
      </c>
      <c r="F235" s="16"/>
      <c r="G235" s="29" t="str">
        <f>IF(G231&gt;=80,"4.00", IF(G231=79,"3.90",IF(G231=78,"3.80",IF(G231=77,"3.70",IF(G231=76,"3.60",IF(G231=75,"3.50",IF(G231=74,"3.40",IF(G231&gt;=73,"3.30",IF(G231&gt;=72,"3.20",IF(G231=71,"3.10",IF(G231&gt;=70,"3.00",IF(G231&gt;=69,"2.90",IF(G231=68,"2.80",IF(G231=67,"2.70",IF(G231=66,"2.60",IF(G231=65,"2.50",IF(G231=64,"2.40",IF(G231=63,"2.30",IF(G231=62,"2.20",IF(G231=61,"2.10",IF(G231=60,"2.00",IF(G231=59,"1.90",IF(G231=58,"1.80",IF(G231=57,"1.70",IF(G231=56,"1.60",IF(G231=55,"1.50",IF(G231=54,"1.40",IF(G231=53,"1.30",IF(G231=52,"1.20",IF(G231=51,"1.10",IF(G231=50,"1.00","0.00")))))))))))))))))))))))))))))))</f>
        <v>0.00</v>
      </c>
      <c r="H235" s="30">
        <v>0</v>
      </c>
      <c r="I235" s="30" t="str">
        <f t="shared" ref="I235:L235" si="238">IF(I231&gt;=80,"4.00", IF(I231=79,"3.90",IF(I231=78,"3.80",IF(I231=77,"3.70",IF(I231=76,"3.60",IF(I231=75,"3.50",IF(I231=74,"3.40",IF(I231&gt;=73,"3.30",IF(I231&gt;=72,"3.20",IF(I231=71,"3.10",IF(I231&gt;=70,"3.00",IF(I231&gt;=69,"2.90",IF(I231=68,"2.80",IF(I231=67,"2.70",IF(I231=66,"2.60",IF(I231=65,"2.50",IF(I231=64,"2.40",IF(I231=63,"2.30",IF(I231=62,"2.20",IF(I231=61,"2.10",IF(I231=60,"2.00",IF(I231=59,"1.90",IF(I231=58,"1.80",IF(I231=57,"1.70",IF(I231=56,"1.60",IF(I231=55,"1.50",IF(I231=54,"1.40",IF(I231=53,"1.30",IF(I231=52,"1.20",IF(I231=51,"1.10",IF(I231=50,"1.00","0.00")))))))))))))))))))))))))))))))</f>
        <v>0.00</v>
      </c>
      <c r="J235" s="30" t="str">
        <f t="shared" si="238"/>
        <v>0.00</v>
      </c>
      <c r="K235" s="30" t="str">
        <f t="shared" si="238"/>
        <v>0.00</v>
      </c>
      <c r="L235" s="30" t="str">
        <f t="shared" si="238"/>
        <v>0.00</v>
      </c>
      <c r="M235" s="75"/>
      <c r="N235" s="148"/>
      <c r="O235" s="134"/>
      <c r="P235" s="120"/>
      <c r="Q235" s="80"/>
      <c r="R235" s="151"/>
      <c r="S235" s="19"/>
      <c r="T235" s="115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7"/>
      <c r="AH235" s="19"/>
      <c r="AI235" s="115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7"/>
      <c r="AW235" s="19"/>
      <c r="AX235" s="115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7"/>
      <c r="BL235" s="120"/>
      <c r="BM235" s="98"/>
      <c r="BN235" s="98"/>
      <c r="BO235" s="98"/>
      <c r="BP235" s="98"/>
      <c r="BQ235" s="98"/>
      <c r="BR235" s="98"/>
      <c r="BS235" s="139"/>
      <c r="BT235" s="13"/>
      <c r="BU235" s="139"/>
      <c r="BV235" s="13"/>
      <c r="BW235" s="126"/>
      <c r="BX235" s="13"/>
      <c r="BY235" s="142"/>
      <c r="BZ235" s="2"/>
      <c r="CA235" s="145"/>
    </row>
    <row r="236" spans="1:79" ht="15" customHeight="1" x14ac:dyDescent="0.25">
      <c r="A236" s="154">
        <v>33</v>
      </c>
      <c r="C236" s="15" t="s">
        <v>58</v>
      </c>
      <c r="D236" s="16"/>
      <c r="E236" s="17" t="s">
        <v>4</v>
      </c>
      <c r="F236" s="16"/>
      <c r="G236" s="3">
        <v>3</v>
      </c>
      <c r="H236" s="4">
        <v>2</v>
      </c>
      <c r="I236" s="4">
        <v>3</v>
      </c>
      <c r="J236" s="4">
        <v>3</v>
      </c>
      <c r="K236" s="4">
        <v>3</v>
      </c>
      <c r="L236" s="4">
        <v>3</v>
      </c>
      <c r="M236" s="73">
        <f>SUM(G236:L236)</f>
        <v>17</v>
      </c>
      <c r="N236" s="146">
        <f>M237/600*100</f>
        <v>0</v>
      </c>
      <c r="O236" s="134">
        <f>(G242*G236)+(H242*H236)+(I242*I236)+(J242*J236)+(L242*L236)+(K242*K236)</f>
        <v>0</v>
      </c>
      <c r="P236" s="118">
        <f>O236/M236</f>
        <v>0</v>
      </c>
      <c r="Q236" s="18"/>
      <c r="R236" s="149" t="str">
        <f>IF(P236&lt;1, " Drop Out Due to Low GPA ", "")</f>
        <v xml:space="preserve"> Drop Out Due to Low GPA </v>
      </c>
      <c r="S236" s="19"/>
      <c r="T236" s="109" t="s">
        <v>137</v>
      </c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1"/>
      <c r="AH236" s="19"/>
      <c r="AI236" s="109" t="s">
        <v>137</v>
      </c>
      <c r="AJ236" s="110"/>
      <c r="AK236" s="110"/>
      <c r="AL236" s="110"/>
      <c r="AM236" s="110"/>
      <c r="AN236" s="110"/>
      <c r="AO236" s="110"/>
      <c r="AP236" s="110"/>
      <c r="AQ236" s="110"/>
      <c r="AR236" s="110"/>
      <c r="AS236" s="110"/>
      <c r="AT236" s="110"/>
      <c r="AU236" s="110"/>
      <c r="AV236" s="111"/>
      <c r="AW236" s="19"/>
      <c r="AX236" s="109" t="s">
        <v>137</v>
      </c>
      <c r="AY236" s="110"/>
      <c r="AZ236" s="110"/>
      <c r="BA236" s="110"/>
      <c r="BB236" s="110"/>
      <c r="BC236" s="110"/>
      <c r="BD236" s="110"/>
      <c r="BE236" s="110"/>
      <c r="BF236" s="110"/>
      <c r="BG236" s="110"/>
      <c r="BH236" s="110"/>
      <c r="BI236" s="110"/>
      <c r="BJ236" s="110"/>
      <c r="BK236" s="111"/>
      <c r="BL236" s="118" t="e">
        <f>#REF!/#REF!</f>
        <v>#REF!</v>
      </c>
      <c r="BM236" s="96"/>
      <c r="BN236" s="96"/>
      <c r="BO236" s="96"/>
      <c r="BP236" s="96"/>
      <c r="BQ236" s="96"/>
      <c r="BR236" s="96"/>
      <c r="BS236" s="137">
        <f>BC237+AO237+Z237+M237</f>
        <v>0</v>
      </c>
      <c r="BT236" s="20"/>
      <c r="BU236" s="137">
        <f>BS236/2100*100</f>
        <v>0</v>
      </c>
      <c r="BV236" s="20"/>
      <c r="BW236" s="124">
        <f>(BE236+AQ236+AB236+O236)/(M236+Z236+AO236+BC236)</f>
        <v>0</v>
      </c>
      <c r="BX236" s="21"/>
      <c r="BY236" s="140" t="str">
        <f>IF(BU236&gt;=85,"A",IF(BU236&gt;=80,"A-",IF(BU236&gt;=75,"B+",IF(BU236&gt;=70,"B",IF(BU236&gt;=65,"B-",IF(BU236&gt;=61,"C+",IF(BU236&gt;=58,"C",IF(BU236&gt;=55,"C-",IF(BU236&gt;=50,"D","F")))))))))</f>
        <v>F</v>
      </c>
      <c r="BZ236" s="2"/>
      <c r="CA236" s="143"/>
    </row>
    <row r="237" spans="1:79" x14ac:dyDescent="0.25">
      <c r="A237" s="119"/>
      <c r="C237" s="22"/>
      <c r="D237" s="16"/>
      <c r="E237" s="23" t="s">
        <v>8</v>
      </c>
      <c r="F237" s="16"/>
      <c r="G237" s="106">
        <v>0</v>
      </c>
      <c r="H237" s="107">
        <v>0</v>
      </c>
      <c r="I237" s="107">
        <v>0</v>
      </c>
      <c r="J237" s="107">
        <v>0</v>
      </c>
      <c r="K237" s="107">
        <v>0</v>
      </c>
      <c r="L237" s="107">
        <v>0</v>
      </c>
      <c r="M237" s="74">
        <f>L237+K237+J237+I237+H237+G237</f>
        <v>0</v>
      </c>
      <c r="N237" s="147"/>
      <c r="O237" s="134"/>
      <c r="P237" s="119"/>
      <c r="Q237" s="80"/>
      <c r="R237" s="150"/>
      <c r="S237" s="19"/>
      <c r="T237" s="112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4"/>
      <c r="AH237" s="19"/>
      <c r="AI237" s="112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4"/>
      <c r="AW237" s="19"/>
      <c r="AX237" s="112"/>
      <c r="AY237" s="113"/>
      <c r="AZ237" s="113"/>
      <c r="BA237" s="113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4"/>
      <c r="BL237" s="119"/>
      <c r="BM237" s="97"/>
      <c r="BN237" s="97"/>
      <c r="BO237" s="97"/>
      <c r="BP237" s="97"/>
      <c r="BQ237" s="97"/>
      <c r="BR237" s="97"/>
      <c r="BS237" s="138"/>
      <c r="BT237" s="13"/>
      <c r="BU237" s="138"/>
      <c r="BV237" s="13"/>
      <c r="BW237" s="125"/>
      <c r="BX237" s="13"/>
      <c r="BY237" s="141"/>
      <c r="BZ237" s="2"/>
      <c r="CA237" s="144"/>
    </row>
    <row r="238" spans="1:79" x14ac:dyDescent="0.25">
      <c r="A238" s="119"/>
      <c r="C238" s="22"/>
      <c r="D238" s="16"/>
      <c r="E238" s="23"/>
      <c r="F238" s="16"/>
      <c r="G238" s="6">
        <f>G237</f>
        <v>0</v>
      </c>
      <c r="H238" s="5">
        <f>H237</f>
        <v>0</v>
      </c>
      <c r="I238" s="5">
        <f t="shared" ref="I238" si="239">I237</f>
        <v>0</v>
      </c>
      <c r="J238" s="5">
        <f>J237</f>
        <v>0</v>
      </c>
      <c r="K238" s="5">
        <f>K237</f>
        <v>0</v>
      </c>
      <c r="L238" s="5">
        <f>L237</f>
        <v>0</v>
      </c>
      <c r="M238" s="74"/>
      <c r="N238" s="147"/>
      <c r="O238" s="134"/>
      <c r="P238" s="119"/>
      <c r="Q238" s="80"/>
      <c r="R238" s="150"/>
      <c r="S238" s="19"/>
      <c r="T238" s="112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4"/>
      <c r="AH238" s="19"/>
      <c r="AI238" s="112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4"/>
      <c r="AW238" s="19"/>
      <c r="AX238" s="112"/>
      <c r="AY238" s="113"/>
      <c r="AZ238" s="113"/>
      <c r="BA238" s="113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4"/>
      <c r="BL238" s="119"/>
      <c r="BM238" s="97"/>
      <c r="BN238" s="97"/>
      <c r="BO238" s="97"/>
      <c r="BP238" s="97"/>
      <c r="BQ238" s="97"/>
      <c r="BR238" s="97"/>
      <c r="BS238" s="138"/>
      <c r="BT238" s="13"/>
      <c r="BU238" s="138"/>
      <c r="BV238" s="13"/>
      <c r="BW238" s="125"/>
      <c r="BX238" s="13"/>
      <c r="BY238" s="141"/>
      <c r="BZ238" s="2"/>
      <c r="CA238" s="144"/>
    </row>
    <row r="239" spans="1:79" x14ac:dyDescent="0.25">
      <c r="A239" s="119"/>
      <c r="C239" s="22"/>
      <c r="D239" s="16"/>
      <c r="E239" s="23"/>
      <c r="F239" s="16"/>
      <c r="G239" s="6"/>
      <c r="H239" s="5" t="s">
        <v>20</v>
      </c>
      <c r="I239" s="5"/>
      <c r="J239" s="5"/>
      <c r="K239" s="5"/>
      <c r="L239" s="5"/>
      <c r="M239" s="74"/>
      <c r="N239" s="147"/>
      <c r="O239" s="134"/>
      <c r="P239" s="119"/>
      <c r="Q239" s="80"/>
      <c r="R239" s="150"/>
      <c r="S239" s="19"/>
      <c r="T239" s="112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4"/>
      <c r="AH239" s="19"/>
      <c r="AI239" s="112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4"/>
      <c r="AW239" s="19"/>
      <c r="AX239" s="112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4"/>
      <c r="BL239" s="119"/>
      <c r="BM239" s="97"/>
      <c r="BN239" s="97"/>
      <c r="BO239" s="97"/>
      <c r="BP239" s="97"/>
      <c r="BQ239" s="97"/>
      <c r="BR239" s="97"/>
      <c r="BS239" s="138"/>
      <c r="BT239" s="13"/>
      <c r="BU239" s="138"/>
      <c r="BV239" s="13"/>
      <c r="BW239" s="125"/>
      <c r="BX239" s="13"/>
      <c r="BY239" s="141"/>
      <c r="BZ239" s="2"/>
      <c r="CA239" s="144"/>
    </row>
    <row r="240" spans="1:79" x14ac:dyDescent="0.25">
      <c r="A240" s="119"/>
      <c r="C240" s="24"/>
      <c r="D240" s="16"/>
      <c r="E240" s="23" t="s">
        <v>5</v>
      </c>
      <c r="F240" s="16"/>
      <c r="G240" s="6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74">
        <v>0</v>
      </c>
      <c r="N240" s="147"/>
      <c r="O240" s="134"/>
      <c r="P240" s="119"/>
      <c r="Q240" s="80"/>
      <c r="R240" s="150"/>
      <c r="S240" s="19"/>
      <c r="T240" s="112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4"/>
      <c r="AH240" s="19"/>
      <c r="AI240" s="112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4"/>
      <c r="AW240" s="19"/>
      <c r="AX240" s="112"/>
      <c r="AY240" s="113"/>
      <c r="AZ240" s="113"/>
      <c r="BA240" s="113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4"/>
      <c r="BL240" s="119"/>
      <c r="BM240" s="97"/>
      <c r="BN240" s="97"/>
      <c r="BO240" s="97"/>
      <c r="BP240" s="97"/>
      <c r="BQ240" s="97"/>
      <c r="BR240" s="97"/>
      <c r="BS240" s="138"/>
      <c r="BT240" s="13"/>
      <c r="BU240" s="138"/>
      <c r="BV240" s="13"/>
      <c r="BW240" s="125"/>
      <c r="BX240" s="13"/>
      <c r="BY240" s="141"/>
      <c r="BZ240" s="2"/>
      <c r="CA240" s="144"/>
    </row>
    <row r="241" spans="1:79" x14ac:dyDescent="0.25">
      <c r="A241" s="119"/>
      <c r="C241" s="24" t="s">
        <v>90</v>
      </c>
      <c r="D241" s="16"/>
      <c r="E241" s="23" t="s">
        <v>6</v>
      </c>
      <c r="F241" s="16"/>
      <c r="G241" s="6" t="str">
        <f>IF(G238&gt;=90,"A+",IF(G238&gt;=85,"A",IF(G238&gt;=80,"A-",IF(G238&gt;=75,"B+",IF(G238&gt;=73,"B",IF(G238&gt;=70,"B-",IF(G238&gt;=66,"C+",IF(G238&gt;=63,"C",IF(G238&gt;=60,"C-",IF(G238&gt;=50,"D","F"))))))))))</f>
        <v>F</v>
      </c>
      <c r="H241" s="5" t="str">
        <f>IF(H238&gt;=90,"A+",IF(H238&gt;=85,"A",IF(H238&gt;=80,"A-",IF(H238&gt;=75,"B+",IF(H238&gt;=73,"B",IF(H238&gt;=70,"B-",IF(H238&gt;=66,"C+",IF(H238&gt;=63,"C",IF(H238&gt;=60,"C-",IF(H238&gt;=50,"D","F"))))))))))</f>
        <v>F</v>
      </c>
      <c r="I241" s="5" t="str">
        <f t="shared" ref="I241:L241" si="240">IF(I238&gt;=90,"A+",IF(I238&gt;=85,"A",IF(I238&gt;=80,"A-",IF(I238&gt;=75,"B+",IF(I238&gt;=73,"B",IF(I238&gt;=70,"B-",IF(I238&gt;=66,"C+",IF(I238&gt;=63,"C",IF(I238&gt;=60,"C-",IF(I238&gt;=50,"D","F"))))))))))</f>
        <v>F</v>
      </c>
      <c r="J241" s="5" t="str">
        <f t="shared" si="240"/>
        <v>F</v>
      </c>
      <c r="K241" s="5" t="str">
        <f t="shared" si="240"/>
        <v>F</v>
      </c>
      <c r="L241" s="5" t="str">
        <f t="shared" si="240"/>
        <v>F</v>
      </c>
      <c r="M241" s="74">
        <f>VLOOKUP($O$5,vtABLE,2,FALSE)</f>
        <v>0</v>
      </c>
      <c r="N241" s="147"/>
      <c r="O241" s="134"/>
      <c r="P241" s="119"/>
      <c r="Q241" s="80"/>
      <c r="R241" s="150"/>
      <c r="S241" s="19"/>
      <c r="T241" s="112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4"/>
      <c r="AH241" s="19"/>
      <c r="AI241" s="112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4"/>
      <c r="AW241" s="19"/>
      <c r="AX241" s="112"/>
      <c r="AY241" s="113"/>
      <c r="AZ241" s="113"/>
      <c r="BA241" s="113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4"/>
      <c r="BL241" s="119"/>
      <c r="BM241" s="97"/>
      <c r="BN241" s="97"/>
      <c r="BO241" s="97"/>
      <c r="BP241" s="97"/>
      <c r="BQ241" s="97"/>
      <c r="BR241" s="97"/>
      <c r="BS241" s="138"/>
      <c r="BT241" s="13"/>
      <c r="BU241" s="138"/>
      <c r="BV241" s="13"/>
      <c r="BW241" s="125"/>
      <c r="BX241" s="13"/>
      <c r="BY241" s="141"/>
      <c r="BZ241" s="2"/>
      <c r="CA241" s="144"/>
    </row>
    <row r="242" spans="1:79" ht="15.75" thickBot="1" x14ac:dyDescent="0.3">
      <c r="A242" s="120"/>
      <c r="C242" s="25" t="s">
        <v>25</v>
      </c>
      <c r="D242" s="16"/>
      <c r="E242" s="83" t="s">
        <v>7</v>
      </c>
      <c r="F242" s="16"/>
      <c r="G242" s="29" t="str">
        <f>IF(G238&gt;=80,"4.00", IF(G238=79,"3.90",IF(G238=78,"3.80",IF(G238=77,"3.70",IF(G238=76,"3.60",IF(G238=75,"3.50",IF(G238=74,"3.40",IF(G238&gt;=73,"3.30",IF(G238&gt;=72,"3.20",IF(G238=71,"3.10",IF(G238&gt;=70,"3.00",IF(G238&gt;=69,"2.90",IF(G238=68,"2.80",IF(G238=67,"2.70",IF(G238=66,"2.60",IF(G238=65,"2.50",IF(G238=64,"2.40",IF(G238=63,"2.30",IF(G238=62,"2.20",IF(G238=61,"2.10",IF(G238=60,"2.00",IF(G238=59,"1.90",IF(G238=58,"1.80",IF(G238=57,"1.70",IF(G238=56,"1.60",IF(G238=55,"1.50",IF(G238=54,"1.40",IF(G238=53,"1.30",IF(G238=52,"1.20",IF(G238=51,"1.10",IF(G238=50,"1.00","0.00")))))))))))))))))))))))))))))))</f>
        <v>0.00</v>
      </c>
      <c r="H242" s="30" t="str">
        <f t="shared" ref="H242:L242" si="241">IF(H238&gt;=80,"4.00", IF(H238=79,"3.90",IF(H238=78,"3.80",IF(H238=77,"3.70",IF(H238=76,"3.60",IF(H238=75,"3.50",IF(H238=74,"3.40",IF(H238&gt;=73,"3.30",IF(H238&gt;=72,"3.20",IF(H238=71,"3.10",IF(H238&gt;=70,"3.00",IF(H238&gt;=69,"2.90",IF(H238=68,"2.80",IF(H238=67,"2.70",IF(H238=66,"2.60",IF(H238=65,"2.50",IF(H238=64,"2.40",IF(H238=63,"2.30",IF(H238=62,"2.20",IF(H238=61,"2.10",IF(H238=60,"2.00",IF(H238=59,"1.90",IF(H238=58,"1.80",IF(H238=57,"1.70",IF(H238=56,"1.60",IF(H238=55,"1.50",IF(H238=54,"1.40",IF(H238=53,"1.30",IF(H238=52,"1.20",IF(H238=51,"1.10",IF(H238=50,"1.00","0.00")))))))))))))))))))))))))))))))</f>
        <v>0.00</v>
      </c>
      <c r="I242" s="30" t="str">
        <f t="shared" si="241"/>
        <v>0.00</v>
      </c>
      <c r="J242" s="30" t="str">
        <f t="shared" si="241"/>
        <v>0.00</v>
      </c>
      <c r="K242" s="30" t="str">
        <f t="shared" si="241"/>
        <v>0.00</v>
      </c>
      <c r="L242" s="30" t="str">
        <f t="shared" si="241"/>
        <v>0.00</v>
      </c>
      <c r="M242" s="75"/>
      <c r="N242" s="148"/>
      <c r="O242" s="134"/>
      <c r="P242" s="120"/>
      <c r="Q242" s="80"/>
      <c r="R242" s="151"/>
      <c r="S242" s="19"/>
      <c r="T242" s="115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7"/>
      <c r="AH242" s="19"/>
      <c r="AI242" s="115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7"/>
      <c r="AW242" s="19"/>
      <c r="AX242" s="115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7"/>
      <c r="BL242" s="120"/>
      <c r="BM242" s="98"/>
      <c r="BN242" s="98"/>
      <c r="BO242" s="98"/>
      <c r="BP242" s="98"/>
      <c r="BQ242" s="98"/>
      <c r="BR242" s="98"/>
      <c r="BS242" s="139"/>
      <c r="BT242" s="13"/>
      <c r="BU242" s="139"/>
      <c r="BV242" s="13"/>
      <c r="BW242" s="126"/>
      <c r="BX242" s="13"/>
      <c r="BY242" s="142"/>
      <c r="BZ242" s="2"/>
      <c r="CA242" s="145"/>
    </row>
    <row r="243" spans="1:79" ht="15" customHeight="1" x14ac:dyDescent="0.25">
      <c r="A243" s="154">
        <v>34</v>
      </c>
      <c r="C243" s="15" t="s">
        <v>59</v>
      </c>
      <c r="D243" s="16"/>
      <c r="E243" s="17" t="s">
        <v>4</v>
      </c>
      <c r="F243" s="16"/>
      <c r="G243" s="3">
        <v>3</v>
      </c>
      <c r="H243" s="4">
        <v>2</v>
      </c>
      <c r="I243" s="4">
        <v>3</v>
      </c>
      <c r="J243" s="4">
        <v>3</v>
      </c>
      <c r="K243" s="4">
        <v>3</v>
      </c>
      <c r="L243" s="4">
        <v>3</v>
      </c>
      <c r="M243" s="73">
        <f>SUM(G243:L243)</f>
        <v>17</v>
      </c>
      <c r="N243" s="146">
        <f>M244/600*100</f>
        <v>0</v>
      </c>
      <c r="O243" s="134">
        <f>(G249*G243)+(H249*H243)+(I249*I243)+(J249*J243)+(L249*L243)+(K249*K243)</f>
        <v>0</v>
      </c>
      <c r="P243" s="118">
        <f>O243/M243</f>
        <v>0</v>
      </c>
      <c r="Q243" s="18"/>
      <c r="R243" s="149" t="str">
        <f>IF(P243&lt;1, " Drop Out Due to Low GPA ", "")</f>
        <v xml:space="preserve"> Drop Out Due to Low GPA </v>
      </c>
      <c r="S243" s="19"/>
      <c r="T243" s="109" t="s">
        <v>137</v>
      </c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1"/>
      <c r="AH243" s="19"/>
      <c r="AI243" s="109" t="s">
        <v>137</v>
      </c>
      <c r="AJ243" s="110"/>
      <c r="AK243" s="110"/>
      <c r="AL243" s="110"/>
      <c r="AM243" s="110"/>
      <c r="AN243" s="110"/>
      <c r="AO243" s="110"/>
      <c r="AP243" s="110"/>
      <c r="AQ243" s="110"/>
      <c r="AR243" s="110"/>
      <c r="AS243" s="110"/>
      <c r="AT243" s="110"/>
      <c r="AU243" s="110"/>
      <c r="AV243" s="111"/>
      <c r="AW243" s="19"/>
      <c r="AX243" s="109" t="s">
        <v>137</v>
      </c>
      <c r="AY243" s="110"/>
      <c r="AZ243" s="110"/>
      <c r="BA243" s="110"/>
      <c r="BB243" s="110"/>
      <c r="BC243" s="110"/>
      <c r="BD243" s="110"/>
      <c r="BE243" s="110"/>
      <c r="BF243" s="110"/>
      <c r="BG243" s="110"/>
      <c r="BH243" s="110"/>
      <c r="BI243" s="110"/>
      <c r="BJ243" s="110"/>
      <c r="BK243" s="111"/>
      <c r="BL243" s="118" t="e">
        <f>#REF!/#REF!</f>
        <v>#REF!</v>
      </c>
      <c r="BM243" s="96"/>
      <c r="BN243" s="96"/>
      <c r="BO243" s="96"/>
      <c r="BP243" s="96"/>
      <c r="BQ243" s="96"/>
      <c r="BR243" s="96"/>
      <c r="BS243" s="137">
        <f>BC244+AO244+Z244+M244</f>
        <v>0</v>
      </c>
      <c r="BT243" s="20"/>
      <c r="BU243" s="137">
        <f>BS243/2100*100</f>
        <v>0</v>
      </c>
      <c r="BV243" s="20"/>
      <c r="BW243" s="124">
        <f>(BE243+AQ243+AB243+O243)/(M243+Z243+AO243+BC243)</f>
        <v>0</v>
      </c>
      <c r="BX243" s="21"/>
      <c r="BY243" s="140" t="str">
        <f>IF(BU243&gt;=85,"A",IF(BU243&gt;=80,"A-",IF(BU243&gt;=75,"B+",IF(BU243&gt;=70,"B",IF(BU243&gt;=65,"B-",IF(BU243&gt;=61,"C+",IF(BU243&gt;=58,"C",IF(BU243&gt;=55,"C-",IF(BU243&gt;=50,"D","F")))))))))</f>
        <v>F</v>
      </c>
      <c r="BZ243" s="2"/>
      <c r="CA243" s="143"/>
    </row>
    <row r="244" spans="1:79" x14ac:dyDescent="0.25">
      <c r="A244" s="119"/>
      <c r="C244" s="22"/>
      <c r="D244" s="16"/>
      <c r="E244" s="23" t="s">
        <v>8</v>
      </c>
      <c r="F244" s="16"/>
      <c r="G244" s="106">
        <v>0</v>
      </c>
      <c r="H244" s="107">
        <v>0</v>
      </c>
      <c r="I244" s="107">
        <v>0</v>
      </c>
      <c r="J244" s="107">
        <v>0</v>
      </c>
      <c r="K244" s="107">
        <v>0</v>
      </c>
      <c r="L244" s="107">
        <v>0</v>
      </c>
      <c r="M244" s="74">
        <f>L244+K244+J244+I244+H244+G244</f>
        <v>0</v>
      </c>
      <c r="N244" s="147"/>
      <c r="O244" s="134"/>
      <c r="P244" s="119"/>
      <c r="Q244" s="80"/>
      <c r="R244" s="150"/>
      <c r="S244" s="19"/>
      <c r="T244" s="112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4"/>
      <c r="AH244" s="19"/>
      <c r="AI244" s="112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  <c r="AV244" s="114"/>
      <c r="AW244" s="19"/>
      <c r="AX244" s="112"/>
      <c r="AY244" s="113"/>
      <c r="AZ244" s="113"/>
      <c r="BA244" s="113"/>
      <c r="BB244" s="113"/>
      <c r="BC244" s="113"/>
      <c r="BD244" s="113"/>
      <c r="BE244" s="113"/>
      <c r="BF244" s="113"/>
      <c r="BG244" s="113"/>
      <c r="BH244" s="113"/>
      <c r="BI244" s="113"/>
      <c r="BJ244" s="113"/>
      <c r="BK244" s="114"/>
      <c r="BL244" s="119"/>
      <c r="BM244" s="97"/>
      <c r="BN244" s="97"/>
      <c r="BO244" s="97"/>
      <c r="BP244" s="97"/>
      <c r="BQ244" s="97"/>
      <c r="BR244" s="97"/>
      <c r="BS244" s="138"/>
      <c r="BT244" s="13"/>
      <c r="BU244" s="138"/>
      <c r="BV244" s="13"/>
      <c r="BW244" s="125"/>
      <c r="BX244" s="13"/>
      <c r="BY244" s="141"/>
      <c r="BZ244" s="2"/>
      <c r="CA244" s="144"/>
    </row>
    <row r="245" spans="1:79" x14ac:dyDescent="0.25">
      <c r="A245" s="119"/>
      <c r="C245" s="22"/>
      <c r="D245" s="16"/>
      <c r="E245" s="23"/>
      <c r="F245" s="16"/>
      <c r="G245" s="6">
        <f>G244</f>
        <v>0</v>
      </c>
      <c r="H245" s="5">
        <f>H244</f>
        <v>0</v>
      </c>
      <c r="I245" s="5">
        <f t="shared" ref="I245" si="242">I244</f>
        <v>0</v>
      </c>
      <c r="J245" s="5">
        <f>J244</f>
        <v>0</v>
      </c>
      <c r="K245" s="5">
        <f>K244</f>
        <v>0</v>
      </c>
      <c r="L245" s="5">
        <f>L244</f>
        <v>0</v>
      </c>
      <c r="M245" s="74"/>
      <c r="N245" s="147"/>
      <c r="O245" s="134"/>
      <c r="P245" s="119"/>
      <c r="Q245" s="80"/>
      <c r="R245" s="150"/>
      <c r="S245" s="19"/>
      <c r="T245" s="112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4"/>
      <c r="AH245" s="19"/>
      <c r="AI245" s="112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  <c r="AV245" s="114"/>
      <c r="AW245" s="19"/>
      <c r="AX245" s="112"/>
      <c r="AY245" s="113"/>
      <c r="AZ245" s="113"/>
      <c r="BA245" s="113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4"/>
      <c r="BL245" s="119"/>
      <c r="BM245" s="97"/>
      <c r="BN245" s="97"/>
      <c r="BO245" s="97"/>
      <c r="BP245" s="97"/>
      <c r="BQ245" s="97"/>
      <c r="BR245" s="97"/>
      <c r="BS245" s="138"/>
      <c r="BT245" s="13"/>
      <c r="BU245" s="138"/>
      <c r="BV245" s="13"/>
      <c r="BW245" s="125"/>
      <c r="BX245" s="13"/>
      <c r="BY245" s="141"/>
      <c r="BZ245" s="2"/>
      <c r="CA245" s="144"/>
    </row>
    <row r="246" spans="1:79" x14ac:dyDescent="0.25">
      <c r="A246" s="119"/>
      <c r="C246" s="22"/>
      <c r="D246" s="16"/>
      <c r="E246" s="23"/>
      <c r="F246" s="16"/>
      <c r="G246" s="6"/>
      <c r="H246" s="5" t="s">
        <v>20</v>
      </c>
      <c r="I246" s="5"/>
      <c r="J246" s="5"/>
      <c r="K246" s="5"/>
      <c r="L246" s="5"/>
      <c r="M246" s="74"/>
      <c r="N246" s="147"/>
      <c r="O246" s="134"/>
      <c r="P246" s="119"/>
      <c r="Q246" s="80"/>
      <c r="R246" s="150"/>
      <c r="S246" s="19"/>
      <c r="T246" s="112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4"/>
      <c r="AH246" s="19"/>
      <c r="AI246" s="112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  <c r="AV246" s="114"/>
      <c r="AW246" s="19"/>
      <c r="AX246" s="112"/>
      <c r="AY246" s="113"/>
      <c r="AZ246" s="113"/>
      <c r="BA246" s="113"/>
      <c r="BB246" s="113"/>
      <c r="BC246" s="113"/>
      <c r="BD246" s="113"/>
      <c r="BE246" s="113"/>
      <c r="BF246" s="113"/>
      <c r="BG246" s="113"/>
      <c r="BH246" s="113"/>
      <c r="BI246" s="113"/>
      <c r="BJ246" s="113"/>
      <c r="BK246" s="114"/>
      <c r="BL246" s="119"/>
      <c r="BM246" s="97"/>
      <c r="BN246" s="97"/>
      <c r="BO246" s="97"/>
      <c r="BP246" s="97"/>
      <c r="BQ246" s="97"/>
      <c r="BR246" s="97"/>
      <c r="BS246" s="138"/>
      <c r="BT246" s="13"/>
      <c r="BU246" s="138"/>
      <c r="BV246" s="13"/>
      <c r="BW246" s="125"/>
      <c r="BX246" s="13"/>
      <c r="BY246" s="141"/>
      <c r="BZ246" s="2"/>
      <c r="CA246" s="144"/>
    </row>
    <row r="247" spans="1:79" x14ac:dyDescent="0.25">
      <c r="A247" s="119"/>
      <c r="C247" s="24"/>
      <c r="D247" s="16"/>
      <c r="E247" s="23" t="s">
        <v>5</v>
      </c>
      <c r="F247" s="16"/>
      <c r="G247" s="6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74">
        <v>0</v>
      </c>
      <c r="N247" s="147"/>
      <c r="O247" s="134"/>
      <c r="P247" s="119"/>
      <c r="Q247" s="80"/>
      <c r="R247" s="150"/>
      <c r="S247" s="19"/>
      <c r="T247" s="112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4"/>
      <c r="AH247" s="19"/>
      <c r="AI247" s="112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  <c r="AV247" s="114"/>
      <c r="AW247" s="19"/>
      <c r="AX247" s="112"/>
      <c r="AY247" s="113"/>
      <c r="AZ247" s="113"/>
      <c r="BA247" s="113"/>
      <c r="BB247" s="113"/>
      <c r="BC247" s="113"/>
      <c r="BD247" s="113"/>
      <c r="BE247" s="113"/>
      <c r="BF247" s="113"/>
      <c r="BG247" s="113"/>
      <c r="BH247" s="113"/>
      <c r="BI247" s="113"/>
      <c r="BJ247" s="113"/>
      <c r="BK247" s="114"/>
      <c r="BL247" s="119"/>
      <c r="BM247" s="97"/>
      <c r="BN247" s="97"/>
      <c r="BO247" s="97"/>
      <c r="BP247" s="97"/>
      <c r="BQ247" s="97"/>
      <c r="BR247" s="97"/>
      <c r="BS247" s="138"/>
      <c r="BT247" s="13"/>
      <c r="BU247" s="138"/>
      <c r="BV247" s="13"/>
      <c r="BW247" s="125"/>
      <c r="BX247" s="13"/>
      <c r="BY247" s="141"/>
      <c r="BZ247" s="2"/>
      <c r="CA247" s="144"/>
    </row>
    <row r="248" spans="1:79" x14ac:dyDescent="0.25">
      <c r="A248" s="119"/>
      <c r="C248" s="24" t="s">
        <v>91</v>
      </c>
      <c r="D248" s="16"/>
      <c r="E248" s="23" t="s">
        <v>6</v>
      </c>
      <c r="F248" s="16"/>
      <c r="G248" s="6" t="str">
        <f>IF(G245&gt;=90,"A+",IF(G245&gt;=85,"A",IF(G245&gt;=80,"A-",IF(G245&gt;=75,"B+",IF(G245&gt;=73,"B",IF(G245&gt;=70,"B-",IF(G245&gt;=66,"C+",IF(G245&gt;=63,"C",IF(G245&gt;=60,"C-",IF(G245&gt;=50,"D","F"))))))))))</f>
        <v>F</v>
      </c>
      <c r="H248" s="5" t="str">
        <f>IF(H245&gt;=90,"A+",IF(H245&gt;=85,"A",IF(H245&gt;=80,"A-",IF(H245&gt;=75,"B+",IF(H245&gt;=73,"B",IF(H245&gt;=70,"B-",IF(H245&gt;=66,"C+",IF(H245&gt;=63,"C",IF(H245&gt;=60,"C-",IF(H245&gt;=50,"D","F"))))))))))</f>
        <v>F</v>
      </c>
      <c r="I248" s="5" t="str">
        <f t="shared" ref="I248:L248" si="243">IF(I245&gt;=90,"A+",IF(I245&gt;=85,"A",IF(I245&gt;=80,"A-",IF(I245&gt;=75,"B+",IF(I245&gt;=73,"B",IF(I245&gt;=70,"B-",IF(I245&gt;=66,"C+",IF(I245&gt;=63,"C",IF(I245&gt;=60,"C-",IF(I245&gt;=50,"D","F"))))))))))</f>
        <v>F</v>
      </c>
      <c r="J248" s="5" t="str">
        <f t="shared" si="243"/>
        <v>F</v>
      </c>
      <c r="K248" s="5" t="str">
        <f t="shared" si="243"/>
        <v>F</v>
      </c>
      <c r="L248" s="5" t="str">
        <f t="shared" si="243"/>
        <v>F</v>
      </c>
      <c r="M248" s="74">
        <f>VLOOKUP($O$5,vtABLE,2,FALSE)</f>
        <v>0</v>
      </c>
      <c r="N248" s="147"/>
      <c r="O248" s="134"/>
      <c r="P248" s="119"/>
      <c r="Q248" s="80"/>
      <c r="R248" s="150"/>
      <c r="S248" s="19"/>
      <c r="T248" s="112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4"/>
      <c r="AH248" s="19"/>
      <c r="AI248" s="112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4"/>
      <c r="AW248" s="19"/>
      <c r="AX248" s="112"/>
      <c r="AY248" s="113"/>
      <c r="AZ248" s="113"/>
      <c r="BA248" s="113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4"/>
      <c r="BL248" s="119"/>
      <c r="BM248" s="97"/>
      <c r="BN248" s="97"/>
      <c r="BO248" s="97"/>
      <c r="BP248" s="97"/>
      <c r="BQ248" s="97"/>
      <c r="BR248" s="97"/>
      <c r="BS248" s="138"/>
      <c r="BT248" s="13"/>
      <c r="BU248" s="138"/>
      <c r="BV248" s="13"/>
      <c r="BW248" s="125"/>
      <c r="BX248" s="13"/>
      <c r="BY248" s="141"/>
      <c r="BZ248" s="2"/>
      <c r="CA248" s="144"/>
    </row>
    <row r="249" spans="1:79" ht="15.75" thickBot="1" x14ac:dyDescent="0.3">
      <c r="A249" s="120"/>
      <c r="C249" s="25" t="s">
        <v>25</v>
      </c>
      <c r="D249" s="16"/>
      <c r="E249" s="83" t="s">
        <v>7</v>
      </c>
      <c r="F249" s="16"/>
      <c r="G249" s="29" t="str">
        <f>IF(G245&gt;=80,"4.00", IF(G245=79,"3.90",IF(G245=78,"3.80",IF(G245=77,"3.70",IF(G245=76,"3.60",IF(G245=75,"3.50",IF(G245=74,"3.40",IF(G245&gt;=73,"3.30",IF(G245&gt;=72,"3.20",IF(G245=71,"3.10",IF(G245&gt;=70,"3.00",IF(G245&gt;=69,"2.90",IF(G245=68,"2.80",IF(G245=67,"2.70",IF(G245=66,"2.60",IF(G245=65,"2.50",IF(G245=64,"2.40",IF(G245=63,"2.30",IF(G245=62,"2.20",IF(G245=61,"2.10",IF(G245=60,"2.00",IF(G245=59,"1.90",IF(G245=58,"1.80",IF(G245=57,"1.70",IF(G245=56,"1.60",IF(G245=55,"1.50",IF(G245=54,"1.40",IF(G245=53,"1.30",IF(G245=52,"1.20",IF(G245=51,"1.10",IF(G245=50,"1.00","0.00")))))))))))))))))))))))))))))))</f>
        <v>0.00</v>
      </c>
      <c r="H249" s="30" t="str">
        <f t="shared" ref="H249:L249" si="244">IF(H245&gt;=80,"4.00", IF(H245=79,"3.90",IF(H245=78,"3.80",IF(H245=77,"3.70",IF(H245=76,"3.60",IF(H245=75,"3.50",IF(H245=74,"3.40",IF(H245&gt;=73,"3.30",IF(H245&gt;=72,"3.20",IF(H245=71,"3.10",IF(H245&gt;=70,"3.00",IF(H245&gt;=69,"2.90",IF(H245=68,"2.80",IF(H245=67,"2.70",IF(H245=66,"2.60",IF(H245=65,"2.50",IF(H245=64,"2.40",IF(H245=63,"2.30",IF(H245=62,"2.20",IF(H245=61,"2.10",IF(H245=60,"2.00",IF(H245=59,"1.90",IF(H245=58,"1.80",IF(H245=57,"1.70",IF(H245=56,"1.60",IF(H245=55,"1.50",IF(H245=54,"1.40",IF(H245=53,"1.30",IF(H245=52,"1.20",IF(H245=51,"1.10",IF(H245=50,"1.00","0.00")))))))))))))))))))))))))))))))</f>
        <v>0.00</v>
      </c>
      <c r="I249" s="30" t="str">
        <f t="shared" si="244"/>
        <v>0.00</v>
      </c>
      <c r="J249" s="30" t="str">
        <f t="shared" si="244"/>
        <v>0.00</v>
      </c>
      <c r="K249" s="30" t="str">
        <f t="shared" si="244"/>
        <v>0.00</v>
      </c>
      <c r="L249" s="30" t="str">
        <f t="shared" si="244"/>
        <v>0.00</v>
      </c>
      <c r="M249" s="75"/>
      <c r="N249" s="148"/>
      <c r="O249" s="134"/>
      <c r="P249" s="120"/>
      <c r="Q249" s="80"/>
      <c r="R249" s="151"/>
      <c r="S249" s="19"/>
      <c r="T249" s="115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7"/>
      <c r="AH249" s="19"/>
      <c r="AI249" s="115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7"/>
      <c r="AW249" s="19"/>
      <c r="AX249" s="115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7"/>
      <c r="BL249" s="120"/>
      <c r="BM249" s="98"/>
      <c r="BN249" s="98"/>
      <c r="BO249" s="98"/>
      <c r="BP249" s="98"/>
      <c r="BQ249" s="98"/>
      <c r="BR249" s="98"/>
      <c r="BS249" s="139"/>
      <c r="BT249" s="13"/>
      <c r="BU249" s="139"/>
      <c r="BV249" s="13"/>
      <c r="BW249" s="126"/>
      <c r="BX249" s="13"/>
      <c r="BY249" s="142"/>
      <c r="BZ249" s="2"/>
      <c r="CA249" s="145"/>
    </row>
  </sheetData>
  <mergeCells count="706">
    <mergeCell ref="BU243:BU249"/>
    <mergeCell ref="BW243:BW249"/>
    <mergeCell ref="BL222:BL228"/>
    <mergeCell ref="BS222:BS228"/>
    <mergeCell ref="BU222:BU228"/>
    <mergeCell ref="BW222:BW228"/>
    <mergeCell ref="BF215:BF221"/>
    <mergeCell ref="BH215:BH221"/>
    <mergeCell ref="BJ215:BJ221"/>
    <mergeCell ref="BL215:BL221"/>
    <mergeCell ref="BS215:BS221"/>
    <mergeCell ref="BU215:BU221"/>
    <mergeCell ref="BW215:BW221"/>
    <mergeCell ref="BY243:BY249"/>
    <mergeCell ref="CA243:CA249"/>
    <mergeCell ref="BL236:BL242"/>
    <mergeCell ref="BS236:BS242"/>
    <mergeCell ref="BU236:BU242"/>
    <mergeCell ref="BW236:BW242"/>
    <mergeCell ref="BY236:BY242"/>
    <mergeCell ref="CA236:CA242"/>
    <mergeCell ref="N236:N242"/>
    <mergeCell ref="O236:O242"/>
    <mergeCell ref="P236:P242"/>
    <mergeCell ref="R236:R242"/>
    <mergeCell ref="T236:AG242"/>
    <mergeCell ref="AI236:AV242"/>
    <mergeCell ref="AI243:AV249"/>
    <mergeCell ref="N243:N249"/>
    <mergeCell ref="O243:O249"/>
    <mergeCell ref="P243:P249"/>
    <mergeCell ref="R243:R249"/>
    <mergeCell ref="T243:AG249"/>
    <mergeCell ref="AX236:BK242"/>
    <mergeCell ref="AX243:BK249"/>
    <mergeCell ref="BL243:BL249"/>
    <mergeCell ref="BS243:BS249"/>
    <mergeCell ref="BY222:BY228"/>
    <mergeCell ref="CA222:CA228"/>
    <mergeCell ref="N229:N235"/>
    <mergeCell ref="O229:O235"/>
    <mergeCell ref="P229:P235"/>
    <mergeCell ref="R229:R235"/>
    <mergeCell ref="BL229:BL235"/>
    <mergeCell ref="BS229:BS235"/>
    <mergeCell ref="BU229:BU235"/>
    <mergeCell ref="BW229:BW235"/>
    <mergeCell ref="BY229:BY235"/>
    <mergeCell ref="CA229:CA235"/>
    <mergeCell ref="N222:N228"/>
    <mergeCell ref="O222:O228"/>
    <mergeCell ref="P222:P228"/>
    <mergeCell ref="R222:R228"/>
    <mergeCell ref="AI222:AV228"/>
    <mergeCell ref="AI229:AV235"/>
    <mergeCell ref="AX222:BK228"/>
    <mergeCell ref="AX229:BK235"/>
    <mergeCell ref="BY215:BY221"/>
    <mergeCell ref="CA215:CA221"/>
    <mergeCell ref="BL208:BL214"/>
    <mergeCell ref="BS208:BS214"/>
    <mergeCell ref="BU208:BU214"/>
    <mergeCell ref="BW208:BW214"/>
    <mergeCell ref="BY208:BY214"/>
    <mergeCell ref="CA208:CA214"/>
    <mergeCell ref="N215:N221"/>
    <mergeCell ref="O215:O221"/>
    <mergeCell ref="P215:P221"/>
    <mergeCell ref="R215:R221"/>
    <mergeCell ref="AA215:AA221"/>
    <mergeCell ref="AB215:AB221"/>
    <mergeCell ref="AC215:AC221"/>
    <mergeCell ref="AE215:AE221"/>
    <mergeCell ref="AG215:AG221"/>
    <mergeCell ref="AP215:AP221"/>
    <mergeCell ref="AQ215:AQ221"/>
    <mergeCell ref="AR215:AR221"/>
    <mergeCell ref="AT215:AT221"/>
    <mergeCell ref="AV215:AV221"/>
    <mergeCell ref="BD215:BD221"/>
    <mergeCell ref="BE215:BE221"/>
    <mergeCell ref="BS201:BS207"/>
    <mergeCell ref="BU201:BU207"/>
    <mergeCell ref="BW201:BW207"/>
    <mergeCell ref="BY201:BY207"/>
    <mergeCell ref="CA201:CA207"/>
    <mergeCell ref="N208:N214"/>
    <mergeCell ref="O208:O214"/>
    <mergeCell ref="P208:P214"/>
    <mergeCell ref="R208:R214"/>
    <mergeCell ref="AA208:AA214"/>
    <mergeCell ref="AB208:AB214"/>
    <mergeCell ref="AC208:AC214"/>
    <mergeCell ref="AE208:AE214"/>
    <mergeCell ref="AG208:AG214"/>
    <mergeCell ref="AP208:AP214"/>
    <mergeCell ref="AQ208:AQ214"/>
    <mergeCell ref="AR208:AR214"/>
    <mergeCell ref="AT208:AT214"/>
    <mergeCell ref="AV208:AV214"/>
    <mergeCell ref="AX208:BK214"/>
    <mergeCell ref="BW180:BW186"/>
    <mergeCell ref="BF180:BF186"/>
    <mergeCell ref="BY194:BY200"/>
    <mergeCell ref="CA194:CA200"/>
    <mergeCell ref="N201:N207"/>
    <mergeCell ref="O201:O207"/>
    <mergeCell ref="P201:P207"/>
    <mergeCell ref="R201:R207"/>
    <mergeCell ref="AA201:AA207"/>
    <mergeCell ref="AB201:AB207"/>
    <mergeCell ref="AC201:AC207"/>
    <mergeCell ref="AE201:AE207"/>
    <mergeCell ref="AG201:AG207"/>
    <mergeCell ref="AP201:AP207"/>
    <mergeCell ref="AQ201:AQ207"/>
    <mergeCell ref="AR201:AR207"/>
    <mergeCell ref="AT201:AT207"/>
    <mergeCell ref="AV201:AV207"/>
    <mergeCell ref="BD201:BD207"/>
    <mergeCell ref="BE201:BE207"/>
    <mergeCell ref="BF201:BF207"/>
    <mergeCell ref="BH201:BH207"/>
    <mergeCell ref="BJ201:BJ207"/>
    <mergeCell ref="BL201:BL207"/>
    <mergeCell ref="AX194:BK200"/>
    <mergeCell ref="AI194:AV200"/>
    <mergeCell ref="BL194:BL200"/>
    <mergeCell ref="BS194:BS200"/>
    <mergeCell ref="BU194:BU200"/>
    <mergeCell ref="BY180:BY186"/>
    <mergeCell ref="CA180:CA186"/>
    <mergeCell ref="N187:N193"/>
    <mergeCell ref="O187:O193"/>
    <mergeCell ref="P187:P193"/>
    <mergeCell ref="R187:R193"/>
    <mergeCell ref="BL187:BL193"/>
    <mergeCell ref="BS187:BS193"/>
    <mergeCell ref="BU187:BU193"/>
    <mergeCell ref="BW187:BW193"/>
    <mergeCell ref="BY187:BY193"/>
    <mergeCell ref="CA187:CA193"/>
    <mergeCell ref="AX187:BK193"/>
    <mergeCell ref="AI187:AV193"/>
    <mergeCell ref="BH180:BH186"/>
    <mergeCell ref="BJ180:BJ186"/>
    <mergeCell ref="BL180:BL186"/>
    <mergeCell ref="BS180:BS186"/>
    <mergeCell ref="BU180:BU186"/>
    <mergeCell ref="BW194:BW200"/>
    <mergeCell ref="BJ173:BJ179"/>
    <mergeCell ref="BL173:BL179"/>
    <mergeCell ref="BS173:BS179"/>
    <mergeCell ref="BU173:BU179"/>
    <mergeCell ref="BW173:BW179"/>
    <mergeCell ref="BY173:BY179"/>
    <mergeCell ref="CA173:CA179"/>
    <mergeCell ref="N180:N186"/>
    <mergeCell ref="O180:O186"/>
    <mergeCell ref="P180:P186"/>
    <mergeCell ref="R180:R186"/>
    <mergeCell ref="AA180:AA186"/>
    <mergeCell ref="AB180:AB186"/>
    <mergeCell ref="AC180:AC186"/>
    <mergeCell ref="AE180:AE186"/>
    <mergeCell ref="AG180:AG186"/>
    <mergeCell ref="AP180:AP186"/>
    <mergeCell ref="AQ180:AQ186"/>
    <mergeCell ref="AR180:AR186"/>
    <mergeCell ref="AT180:AT186"/>
    <mergeCell ref="AV180:AV186"/>
    <mergeCell ref="BD180:BD186"/>
    <mergeCell ref="BE180:BE186"/>
    <mergeCell ref="CA159:CA165"/>
    <mergeCell ref="N166:N172"/>
    <mergeCell ref="O166:O172"/>
    <mergeCell ref="P166:P172"/>
    <mergeCell ref="R166:R172"/>
    <mergeCell ref="BL166:BL172"/>
    <mergeCell ref="BS166:BS172"/>
    <mergeCell ref="BU166:BU172"/>
    <mergeCell ref="BW166:BW172"/>
    <mergeCell ref="BY166:BY172"/>
    <mergeCell ref="CA166:CA172"/>
    <mergeCell ref="AX159:BK165"/>
    <mergeCell ref="AX166:BK172"/>
    <mergeCell ref="BL40:BL46"/>
    <mergeCell ref="AP47:AP53"/>
    <mergeCell ref="AQ47:AQ53"/>
    <mergeCell ref="AR47:AR53"/>
    <mergeCell ref="AT47:AT53"/>
    <mergeCell ref="AV47:AV53"/>
    <mergeCell ref="BL138:BL144"/>
    <mergeCell ref="BL145:BL151"/>
    <mergeCell ref="BL152:BL158"/>
    <mergeCell ref="AP145:AP151"/>
    <mergeCell ref="AX40:BK46"/>
    <mergeCell ref="AX54:BK60"/>
    <mergeCell ref="AX61:BK67"/>
    <mergeCell ref="AX68:BK74"/>
    <mergeCell ref="AX75:BK81"/>
    <mergeCell ref="AX82:BK88"/>
    <mergeCell ref="AX89:BK95"/>
    <mergeCell ref="AX103:BK109"/>
    <mergeCell ref="AX110:BK116"/>
    <mergeCell ref="AX117:BK123"/>
    <mergeCell ref="AX124:BK130"/>
    <mergeCell ref="AX131:BK137"/>
    <mergeCell ref="BL89:BL95"/>
    <mergeCell ref="BL103:BL109"/>
    <mergeCell ref="BL26:BL32"/>
    <mergeCell ref="AA33:AA39"/>
    <mergeCell ref="AB33:AB39"/>
    <mergeCell ref="AC33:AC39"/>
    <mergeCell ref="AE33:AE39"/>
    <mergeCell ref="AG33:AG39"/>
    <mergeCell ref="AP33:AP39"/>
    <mergeCell ref="AQ33:AQ39"/>
    <mergeCell ref="AR33:AR39"/>
    <mergeCell ref="AT33:AT39"/>
    <mergeCell ref="AV33:AV39"/>
    <mergeCell ref="BL33:BL39"/>
    <mergeCell ref="BD33:BD39"/>
    <mergeCell ref="BE33:BE39"/>
    <mergeCell ref="BF33:BF39"/>
    <mergeCell ref="BH33:BH39"/>
    <mergeCell ref="BJ33:BJ39"/>
    <mergeCell ref="BL117:BL123"/>
    <mergeCell ref="A208:A214"/>
    <mergeCell ref="A215:A221"/>
    <mergeCell ref="A222:A228"/>
    <mergeCell ref="A229:A235"/>
    <mergeCell ref="A236:A242"/>
    <mergeCell ref="A243:A249"/>
    <mergeCell ref="N159:N165"/>
    <mergeCell ref="O159:O165"/>
    <mergeCell ref="P159:P165"/>
    <mergeCell ref="R159:R165"/>
    <mergeCell ref="AA159:AA165"/>
    <mergeCell ref="AB159:AB165"/>
    <mergeCell ref="AC159:AC165"/>
    <mergeCell ref="AE159:AE165"/>
    <mergeCell ref="AG159:AG165"/>
    <mergeCell ref="BL159:BL165"/>
    <mergeCell ref="A159:A165"/>
    <mergeCell ref="A166:A172"/>
    <mergeCell ref="A173:A179"/>
    <mergeCell ref="BL124:BL130"/>
    <mergeCell ref="BL131:BL137"/>
    <mergeCell ref="A180:A186"/>
    <mergeCell ref="A187:A193"/>
    <mergeCell ref="BL68:BL74"/>
    <mergeCell ref="AA75:AA81"/>
    <mergeCell ref="AB75:AB81"/>
    <mergeCell ref="AC75:AC81"/>
    <mergeCell ref="AE75:AE81"/>
    <mergeCell ref="AG75:AG81"/>
    <mergeCell ref="AP75:AP81"/>
    <mergeCell ref="BL75:BL81"/>
    <mergeCell ref="BL82:BL88"/>
    <mergeCell ref="T82:AG88"/>
    <mergeCell ref="A194:A200"/>
    <mergeCell ref="A201:A207"/>
    <mergeCell ref="N173:N179"/>
    <mergeCell ref="O173:O179"/>
    <mergeCell ref="P173:P179"/>
    <mergeCell ref="R173:R179"/>
    <mergeCell ref="AA173:AA179"/>
    <mergeCell ref="AB173:AB179"/>
    <mergeCell ref="AC173:AC179"/>
    <mergeCell ref="N194:N200"/>
    <mergeCell ref="O194:O200"/>
    <mergeCell ref="P194:P200"/>
    <mergeCell ref="R194:R200"/>
    <mergeCell ref="AE173:AE179"/>
    <mergeCell ref="AG173:AG179"/>
    <mergeCell ref="AP173:AP179"/>
    <mergeCell ref="AQ173:AQ179"/>
    <mergeCell ref="AR173:AR179"/>
    <mergeCell ref="AT173:AT179"/>
    <mergeCell ref="AV173:AV179"/>
    <mergeCell ref="BD173:BD179"/>
    <mergeCell ref="BY138:BY144"/>
    <mergeCell ref="BD152:BD158"/>
    <mergeCell ref="BE152:BE158"/>
    <mergeCell ref="BF152:BF158"/>
    <mergeCell ref="BH152:BH158"/>
    <mergeCell ref="BJ152:BJ158"/>
    <mergeCell ref="AR145:AR151"/>
    <mergeCell ref="AT145:AT151"/>
    <mergeCell ref="AV145:AV151"/>
    <mergeCell ref="BS159:BS165"/>
    <mergeCell ref="BU159:BU165"/>
    <mergeCell ref="BW159:BW165"/>
    <mergeCell ref="BY159:BY165"/>
    <mergeCell ref="BE173:BE179"/>
    <mergeCell ref="BF173:BF179"/>
    <mergeCell ref="BH173:BH179"/>
    <mergeCell ref="CA138:CA144"/>
    <mergeCell ref="BS145:BS151"/>
    <mergeCell ref="BU145:BU151"/>
    <mergeCell ref="BW145:BW151"/>
    <mergeCell ref="BY145:BY151"/>
    <mergeCell ref="CA145:CA151"/>
    <mergeCell ref="BS152:BS158"/>
    <mergeCell ref="BU152:BU158"/>
    <mergeCell ref="BW152:BW158"/>
    <mergeCell ref="BY152:BY158"/>
    <mergeCell ref="CA152:CA158"/>
    <mergeCell ref="BY117:BY123"/>
    <mergeCell ref="CA117:CA123"/>
    <mergeCell ref="BS124:BS130"/>
    <mergeCell ref="BU124:BU130"/>
    <mergeCell ref="BW124:BW130"/>
    <mergeCell ref="BY124:BY130"/>
    <mergeCell ref="CA124:CA130"/>
    <mergeCell ref="BS131:BS137"/>
    <mergeCell ref="BU131:BU137"/>
    <mergeCell ref="BW131:BW137"/>
    <mergeCell ref="BY131:BY137"/>
    <mergeCell ref="CA131:CA137"/>
    <mergeCell ref="BS117:BS123"/>
    <mergeCell ref="BU117:BU123"/>
    <mergeCell ref="BW117:BW123"/>
    <mergeCell ref="CA82:CA88"/>
    <mergeCell ref="BS89:BS95"/>
    <mergeCell ref="BU89:BU95"/>
    <mergeCell ref="BW89:BW95"/>
    <mergeCell ref="BY89:BY95"/>
    <mergeCell ref="CA89:CA95"/>
    <mergeCell ref="BS103:BS109"/>
    <mergeCell ref="BU103:BU109"/>
    <mergeCell ref="BW103:BW109"/>
    <mergeCell ref="BY103:BY109"/>
    <mergeCell ref="CA103:CA109"/>
    <mergeCell ref="BW96:BW102"/>
    <mergeCell ref="BY96:BY102"/>
    <mergeCell ref="CA96:CA102"/>
    <mergeCell ref="BS96:BS102"/>
    <mergeCell ref="BU96:BU102"/>
    <mergeCell ref="BY82:BY88"/>
    <mergeCell ref="CA61:CA67"/>
    <mergeCell ref="BS68:BS74"/>
    <mergeCell ref="BU68:BU74"/>
    <mergeCell ref="BW68:BW74"/>
    <mergeCell ref="BY68:BY74"/>
    <mergeCell ref="CA68:CA74"/>
    <mergeCell ref="BS75:BS81"/>
    <mergeCell ref="BU75:BU81"/>
    <mergeCell ref="BW75:BW81"/>
    <mergeCell ref="BY75:BY81"/>
    <mergeCell ref="CA75:CA81"/>
    <mergeCell ref="BS61:BS67"/>
    <mergeCell ref="BU61:BU67"/>
    <mergeCell ref="BW61:BW67"/>
    <mergeCell ref="BY61:BY67"/>
    <mergeCell ref="CA19:CA25"/>
    <mergeCell ref="BS26:BS32"/>
    <mergeCell ref="BU26:BU32"/>
    <mergeCell ref="BW26:BW32"/>
    <mergeCell ref="BY26:BY32"/>
    <mergeCell ref="CA26:CA32"/>
    <mergeCell ref="BS33:BS39"/>
    <mergeCell ref="BU33:BU39"/>
    <mergeCell ref="BW33:BW39"/>
    <mergeCell ref="BY33:BY39"/>
    <mergeCell ref="CA33:CA39"/>
    <mergeCell ref="BY19:BY25"/>
    <mergeCell ref="CA40:CA46"/>
    <mergeCell ref="BS47:BS53"/>
    <mergeCell ref="BU47:BU53"/>
    <mergeCell ref="BW47:BW53"/>
    <mergeCell ref="BY47:BY53"/>
    <mergeCell ref="CA47:CA53"/>
    <mergeCell ref="BS54:BS60"/>
    <mergeCell ref="BU54:BU60"/>
    <mergeCell ref="BW54:BW60"/>
    <mergeCell ref="BS40:BS46"/>
    <mergeCell ref="BU40:BU46"/>
    <mergeCell ref="BW40:BW46"/>
    <mergeCell ref="BY40:BY46"/>
    <mergeCell ref="BY54:BY60"/>
    <mergeCell ref="CA54:CA60"/>
    <mergeCell ref="AI103:AV109"/>
    <mergeCell ref="AP152:AP158"/>
    <mergeCell ref="AQ152:AQ158"/>
    <mergeCell ref="AR152:AR158"/>
    <mergeCell ref="AT152:AT158"/>
    <mergeCell ref="AV152:AV158"/>
    <mergeCell ref="BS19:BS25"/>
    <mergeCell ref="BU19:BU25"/>
    <mergeCell ref="BW19:BW25"/>
    <mergeCell ref="BS82:BS88"/>
    <mergeCell ref="BU82:BU88"/>
    <mergeCell ref="BW82:BW88"/>
    <mergeCell ref="BS138:BS144"/>
    <mergeCell ref="BU138:BU144"/>
    <mergeCell ref="BW138:BW144"/>
    <mergeCell ref="BL19:BL25"/>
    <mergeCell ref="BL47:BL53"/>
    <mergeCell ref="BL54:BL60"/>
    <mergeCell ref="BL61:BL67"/>
    <mergeCell ref="AP68:AP74"/>
    <mergeCell ref="AQ68:AQ74"/>
    <mergeCell ref="AR68:AR74"/>
    <mergeCell ref="AT68:AT74"/>
    <mergeCell ref="AV68:AV74"/>
    <mergeCell ref="AI40:AV46"/>
    <mergeCell ref="AI54:AV60"/>
    <mergeCell ref="AQ75:AQ81"/>
    <mergeCell ref="AR75:AR81"/>
    <mergeCell ref="AT75:AT81"/>
    <mergeCell ref="AV75:AV81"/>
    <mergeCell ref="AI61:AV67"/>
    <mergeCell ref="AI82:AV88"/>
    <mergeCell ref="AI89:AV95"/>
    <mergeCell ref="AA152:AA158"/>
    <mergeCell ref="AB152:AB158"/>
    <mergeCell ref="AC152:AC158"/>
    <mergeCell ref="AE152:AE158"/>
    <mergeCell ref="AG152:AG158"/>
    <mergeCell ref="AA138:AA144"/>
    <mergeCell ref="AB138:AB144"/>
    <mergeCell ref="AC138:AC144"/>
    <mergeCell ref="AE138:AE144"/>
    <mergeCell ref="AG138:AG144"/>
    <mergeCell ref="AA145:AA151"/>
    <mergeCell ref="AB145:AB151"/>
    <mergeCell ref="AC145:AC151"/>
    <mergeCell ref="AE145:AE151"/>
    <mergeCell ref="AG145:AG151"/>
    <mergeCell ref="T89:AG95"/>
    <mergeCell ref="AA124:AA130"/>
    <mergeCell ref="AB124:AB130"/>
    <mergeCell ref="AC124:AC130"/>
    <mergeCell ref="AE124:AE130"/>
    <mergeCell ref="AG124:AG130"/>
    <mergeCell ref="AG110:AG116"/>
    <mergeCell ref="AA110:AA116"/>
    <mergeCell ref="AB110:AB116"/>
    <mergeCell ref="AC110:AC116"/>
    <mergeCell ref="AE110:AE116"/>
    <mergeCell ref="T103:AG109"/>
    <mergeCell ref="T117:AG123"/>
    <mergeCell ref="AA47:AA53"/>
    <mergeCell ref="AB47:AB53"/>
    <mergeCell ref="AC47:AC53"/>
    <mergeCell ref="AE47:AE53"/>
    <mergeCell ref="AG47:AG53"/>
    <mergeCell ref="T40:AG46"/>
    <mergeCell ref="AA68:AA74"/>
    <mergeCell ref="AB68:AB74"/>
    <mergeCell ref="AC68:AC74"/>
    <mergeCell ref="AE68:AE74"/>
    <mergeCell ref="AG68:AG74"/>
    <mergeCell ref="AA54:AA60"/>
    <mergeCell ref="AB54:AB60"/>
    <mergeCell ref="AC54:AC60"/>
    <mergeCell ref="AE54:AE60"/>
    <mergeCell ref="AG54:AG60"/>
    <mergeCell ref="T61:AG67"/>
    <mergeCell ref="A26:A32"/>
    <mergeCell ref="AX5:BK5"/>
    <mergeCell ref="AI3:AV3"/>
    <mergeCell ref="AB12:AB18"/>
    <mergeCell ref="AC12:AC18"/>
    <mergeCell ref="AE12:AE18"/>
    <mergeCell ref="AT12:AT18"/>
    <mergeCell ref="BH12:BH18"/>
    <mergeCell ref="AP12:AP18"/>
    <mergeCell ref="AQ12:AQ18"/>
    <mergeCell ref="AR12:AR18"/>
    <mergeCell ref="AV12:AV18"/>
    <mergeCell ref="T7:AG8"/>
    <mergeCell ref="G3:P3"/>
    <mergeCell ref="G4:P4"/>
    <mergeCell ref="N19:N25"/>
    <mergeCell ref="O19:O25"/>
    <mergeCell ref="P19:P25"/>
    <mergeCell ref="R19:R25"/>
    <mergeCell ref="AP19:AP25"/>
    <mergeCell ref="AQ19:AQ25"/>
    <mergeCell ref="AR19:AR25"/>
    <mergeCell ref="AT19:AT25"/>
    <mergeCell ref="AV19:AV25"/>
    <mergeCell ref="N26:N32"/>
    <mergeCell ref="O26:O32"/>
    <mergeCell ref="P26:P32"/>
    <mergeCell ref="R26:R32"/>
    <mergeCell ref="AA19:AA25"/>
    <mergeCell ref="AI7:AV8"/>
    <mergeCell ref="AA12:AA18"/>
    <mergeCell ref="AG12:AG18"/>
    <mergeCell ref="AX7:BJ8"/>
    <mergeCell ref="BD12:BD18"/>
    <mergeCell ref="BE12:BE18"/>
    <mergeCell ref="BF12:BF18"/>
    <mergeCell ref="BJ12:BJ18"/>
    <mergeCell ref="AA26:AA32"/>
    <mergeCell ref="AB26:AB32"/>
    <mergeCell ref="AC26:AC32"/>
    <mergeCell ref="AE26:AE32"/>
    <mergeCell ref="AG26:AG32"/>
    <mergeCell ref="AP26:AP32"/>
    <mergeCell ref="AQ26:AQ32"/>
    <mergeCell ref="AR26:AR32"/>
    <mergeCell ref="AT26:AT32"/>
    <mergeCell ref="AV26:AV32"/>
    <mergeCell ref="BD19:BD25"/>
    <mergeCell ref="A19:A25"/>
    <mergeCell ref="AB19:AB25"/>
    <mergeCell ref="AC19:AC25"/>
    <mergeCell ref="AE19:AE25"/>
    <mergeCell ref="AG19:AG25"/>
    <mergeCell ref="AI1:BJ2"/>
    <mergeCell ref="AI4:AV4"/>
    <mergeCell ref="AI5:AV5"/>
    <mergeCell ref="C1:AG2"/>
    <mergeCell ref="T3:AG3"/>
    <mergeCell ref="T4:AG4"/>
    <mergeCell ref="T5:AG5"/>
    <mergeCell ref="AX3:BK3"/>
    <mergeCell ref="AX4:BK4"/>
    <mergeCell ref="G5:P5"/>
    <mergeCell ref="A7:A10"/>
    <mergeCell ref="A12:A18"/>
    <mergeCell ref="N12:N18"/>
    <mergeCell ref="P12:P18"/>
    <mergeCell ref="O12:O18"/>
    <mergeCell ref="E7:E8"/>
    <mergeCell ref="C7:C10"/>
    <mergeCell ref="G7:R8"/>
    <mergeCell ref="R12:R18"/>
    <mergeCell ref="BL1:CA2"/>
    <mergeCell ref="BL3:BU3"/>
    <mergeCell ref="BL4:BU4"/>
    <mergeCell ref="BL5:BU5"/>
    <mergeCell ref="BL12:BL18"/>
    <mergeCell ref="BY12:BY18"/>
    <mergeCell ref="CA12:CA18"/>
    <mergeCell ref="BU7:BU10"/>
    <mergeCell ref="BY7:BY10"/>
    <mergeCell ref="CA7:CA10"/>
    <mergeCell ref="BS12:BS18"/>
    <mergeCell ref="BU12:BU18"/>
    <mergeCell ref="BW7:BW10"/>
    <mergeCell ref="BW12:BW18"/>
    <mergeCell ref="BS7:BS10"/>
    <mergeCell ref="A138:A144"/>
    <mergeCell ref="A145:A151"/>
    <mergeCell ref="A68:A74"/>
    <mergeCell ref="A75:A81"/>
    <mergeCell ref="A82:A88"/>
    <mergeCell ref="A89:A95"/>
    <mergeCell ref="A103:A109"/>
    <mergeCell ref="A33:A39"/>
    <mergeCell ref="A40:A46"/>
    <mergeCell ref="A47:A53"/>
    <mergeCell ref="A54:A60"/>
    <mergeCell ref="A61:A67"/>
    <mergeCell ref="A110:A116"/>
    <mergeCell ref="A96:A102"/>
    <mergeCell ref="R54:R60"/>
    <mergeCell ref="N61:N67"/>
    <mergeCell ref="O61:O67"/>
    <mergeCell ref="P61:P67"/>
    <mergeCell ref="R61:R67"/>
    <mergeCell ref="A152:A158"/>
    <mergeCell ref="N33:N39"/>
    <mergeCell ref="O33:O39"/>
    <mergeCell ref="P33:P39"/>
    <mergeCell ref="R33:R39"/>
    <mergeCell ref="N40:N46"/>
    <mergeCell ref="O40:O46"/>
    <mergeCell ref="P40:P46"/>
    <mergeCell ref="R40:R46"/>
    <mergeCell ref="N47:N53"/>
    <mergeCell ref="O47:O53"/>
    <mergeCell ref="P47:P53"/>
    <mergeCell ref="R47:R53"/>
    <mergeCell ref="N54:N60"/>
    <mergeCell ref="O54:O60"/>
    <mergeCell ref="P54:P60"/>
    <mergeCell ref="A117:A123"/>
    <mergeCell ref="A124:A130"/>
    <mergeCell ref="A131:A137"/>
    <mergeCell ref="N82:N88"/>
    <mergeCell ref="O82:O88"/>
    <mergeCell ref="P82:P88"/>
    <mergeCell ref="R82:R88"/>
    <mergeCell ref="N89:N95"/>
    <mergeCell ref="O89:O95"/>
    <mergeCell ref="P89:P95"/>
    <mergeCell ref="R89:R95"/>
    <mergeCell ref="N68:N74"/>
    <mergeCell ref="O68:O74"/>
    <mergeCell ref="P68:P74"/>
    <mergeCell ref="R68:R74"/>
    <mergeCell ref="N75:N81"/>
    <mergeCell ref="O75:O81"/>
    <mergeCell ref="P75:P81"/>
    <mergeCell ref="R75:R81"/>
    <mergeCell ref="N124:N130"/>
    <mergeCell ref="O124:O130"/>
    <mergeCell ref="P124:P130"/>
    <mergeCell ref="R124:R130"/>
    <mergeCell ref="N131:N137"/>
    <mergeCell ref="O131:O137"/>
    <mergeCell ref="P131:P137"/>
    <mergeCell ref="R131:R137"/>
    <mergeCell ref="N103:N109"/>
    <mergeCell ref="O103:O109"/>
    <mergeCell ref="P103:P109"/>
    <mergeCell ref="R103:R109"/>
    <mergeCell ref="N117:N123"/>
    <mergeCell ref="O117:O123"/>
    <mergeCell ref="P117:P123"/>
    <mergeCell ref="R117:R123"/>
    <mergeCell ref="N110:N116"/>
    <mergeCell ref="O110:O116"/>
    <mergeCell ref="P110:P116"/>
    <mergeCell ref="R110:R116"/>
    <mergeCell ref="N152:N158"/>
    <mergeCell ref="O152:O158"/>
    <mergeCell ref="P152:P158"/>
    <mergeCell ref="R152:R158"/>
    <mergeCell ref="N138:N144"/>
    <mergeCell ref="O138:O144"/>
    <mergeCell ref="P138:P144"/>
    <mergeCell ref="R138:R144"/>
    <mergeCell ref="N145:N151"/>
    <mergeCell ref="O145:O151"/>
    <mergeCell ref="P145:P151"/>
    <mergeCell ref="R145:R151"/>
    <mergeCell ref="BE19:BE25"/>
    <mergeCell ref="BF19:BF25"/>
    <mergeCell ref="BH19:BH25"/>
    <mergeCell ref="BJ19:BJ25"/>
    <mergeCell ref="BD26:BD32"/>
    <mergeCell ref="BE26:BE32"/>
    <mergeCell ref="BF26:BF32"/>
    <mergeCell ref="BH26:BH32"/>
    <mergeCell ref="BJ26:BJ32"/>
    <mergeCell ref="BD47:BD53"/>
    <mergeCell ref="BE47:BE53"/>
    <mergeCell ref="BF47:BF53"/>
    <mergeCell ref="BH47:BH53"/>
    <mergeCell ref="BJ47:BJ53"/>
    <mergeCell ref="BH96:BH102"/>
    <mergeCell ref="BJ96:BJ102"/>
    <mergeCell ref="BF145:BF151"/>
    <mergeCell ref="BH145:BH151"/>
    <mergeCell ref="BJ145:BJ151"/>
    <mergeCell ref="BD138:BD144"/>
    <mergeCell ref="BE138:BE144"/>
    <mergeCell ref="BF138:BF144"/>
    <mergeCell ref="BH138:BH144"/>
    <mergeCell ref="BJ138:BJ144"/>
    <mergeCell ref="BS110:BS116"/>
    <mergeCell ref="BU110:BU116"/>
    <mergeCell ref="BW110:BW116"/>
    <mergeCell ref="BY110:BY116"/>
    <mergeCell ref="CA110:CA116"/>
    <mergeCell ref="N96:N102"/>
    <mergeCell ref="O96:O102"/>
    <mergeCell ref="P96:P102"/>
    <mergeCell ref="R96:R102"/>
    <mergeCell ref="AA96:AA102"/>
    <mergeCell ref="AB96:AB102"/>
    <mergeCell ref="AC96:AC102"/>
    <mergeCell ref="AE96:AE102"/>
    <mergeCell ref="BL96:BL102"/>
    <mergeCell ref="AG96:AG102"/>
    <mergeCell ref="AP96:AP102"/>
    <mergeCell ref="AQ96:AQ102"/>
    <mergeCell ref="AR96:AR102"/>
    <mergeCell ref="AT96:AT102"/>
    <mergeCell ref="AV96:AV102"/>
    <mergeCell ref="BD96:BD102"/>
    <mergeCell ref="BE96:BE102"/>
    <mergeCell ref="BF96:BF102"/>
    <mergeCell ref="AP110:AP116"/>
    <mergeCell ref="T131:AG137"/>
    <mergeCell ref="T166:AG172"/>
    <mergeCell ref="T187:AG193"/>
    <mergeCell ref="T194:AG200"/>
    <mergeCell ref="T222:AG228"/>
    <mergeCell ref="T229:AG235"/>
    <mergeCell ref="BL110:BL116"/>
    <mergeCell ref="AQ110:AQ116"/>
    <mergeCell ref="AR110:AR116"/>
    <mergeCell ref="AT110:AT116"/>
    <mergeCell ref="AV110:AV116"/>
    <mergeCell ref="BD145:BD151"/>
    <mergeCell ref="BE145:BE151"/>
    <mergeCell ref="AP138:AP144"/>
    <mergeCell ref="AQ138:AQ144"/>
    <mergeCell ref="AR138:AR144"/>
    <mergeCell ref="AT138:AT144"/>
    <mergeCell ref="AV138:AV144"/>
    <mergeCell ref="AQ145:AQ151"/>
    <mergeCell ref="AI117:AV123"/>
    <mergeCell ref="AI124:AV130"/>
    <mergeCell ref="AI131:AV137"/>
    <mergeCell ref="AI159:AV165"/>
    <mergeCell ref="AI166:AV172"/>
  </mergeCells>
  <conditionalFormatting sqref="AX6:AX11">
    <cfRule type="containsText" dxfId="4428" priority="9968" operator="containsText" text="F">
      <formula>NOT(ISERROR(SEARCH("F",AX6)))</formula>
    </cfRule>
  </conditionalFormatting>
  <conditionalFormatting sqref="AZ6:AZ9">
    <cfRule type="containsText" dxfId="4427" priority="9966" operator="containsText" text="F">
      <formula>NOT(ISERROR(SEARCH("F",AZ6)))</formula>
    </cfRule>
  </conditionalFormatting>
  <conditionalFormatting sqref="BA6:BA11">
    <cfRule type="containsText" dxfId="4426" priority="9965" operator="containsText" text="F">
      <formula>NOT(ISERROR(SEARCH("F",BA6)))</formula>
    </cfRule>
  </conditionalFormatting>
  <conditionalFormatting sqref="BB6:BB11">
    <cfRule type="containsText" dxfId="4425" priority="9964" operator="containsText" text="F">
      <formula>NOT(ISERROR(SEARCH("F",BB6)))</formula>
    </cfRule>
  </conditionalFormatting>
  <conditionalFormatting sqref="H6:H9">
    <cfRule type="containsText" dxfId="4424" priority="9943" operator="containsText" text="F">
      <formula>NOT(ISERROR(SEARCH("F",H6)))</formula>
    </cfRule>
  </conditionalFormatting>
  <conditionalFormatting sqref="G6:G9 G11">
    <cfRule type="containsText" dxfId="4423" priority="9944" operator="containsText" text="F">
      <formula>NOT(ISERROR(SEARCH("F",G6)))</formula>
    </cfRule>
  </conditionalFormatting>
  <conditionalFormatting sqref="I6:I9 I11">
    <cfRule type="containsText" dxfId="4422" priority="9942" operator="containsText" text="F">
      <formula>NOT(ISERROR(SEARCH("F",I6)))</formula>
    </cfRule>
  </conditionalFormatting>
  <conditionalFormatting sqref="J6:J9">
    <cfRule type="containsText" dxfId="4421" priority="9941" operator="containsText" text="F">
      <formula>NOT(ISERROR(SEARCH("F",J6)))</formula>
    </cfRule>
  </conditionalFormatting>
  <conditionalFormatting sqref="K6:K9">
    <cfRule type="containsText" dxfId="4420" priority="9940" operator="containsText" text="F">
      <formula>NOT(ISERROR(SEARCH("F",K6)))</formula>
    </cfRule>
  </conditionalFormatting>
  <conditionalFormatting sqref="L6:L9 L11">
    <cfRule type="containsText" dxfId="4419" priority="9939" operator="containsText" text="F">
      <formula>NOT(ISERROR(SEARCH("F",L6)))</formula>
    </cfRule>
  </conditionalFormatting>
  <conditionalFormatting sqref="AI11 AI6:AI9">
    <cfRule type="containsText" dxfId="4418" priority="9937" operator="containsText" text="F">
      <formula>NOT(ISERROR(SEARCH("F",AI6)))</formula>
    </cfRule>
  </conditionalFormatting>
  <conditionalFormatting sqref="AJ11 AJ6:AJ9">
    <cfRule type="containsText" dxfId="4417" priority="9936" operator="containsText" text="F">
      <formula>NOT(ISERROR(SEARCH("F",AJ6)))</formula>
    </cfRule>
  </conditionalFormatting>
  <conditionalFormatting sqref="AK11:AL11 AK6:AL9">
    <cfRule type="containsText" dxfId="4416" priority="9934" operator="containsText" text="F">
      <formula>NOT(ISERROR(SEARCH("F",AK6)))</formula>
    </cfRule>
    <cfRule type="containsText" dxfId="4415" priority="9935" operator="containsText" text="F">
      <formula>NOT(ISERROR(SEARCH("F",AK6)))</formula>
    </cfRule>
  </conditionalFormatting>
  <conditionalFormatting sqref="AM6:AM11">
    <cfRule type="containsText" dxfId="4414" priority="9933" operator="containsText" text="F">
      <formula>NOT(ISERROR(SEARCH("F",AM6)))</formula>
    </cfRule>
  </conditionalFormatting>
  <conditionalFormatting sqref="AN6:AN9">
    <cfRule type="containsText" dxfId="4413" priority="9932" operator="containsText" text="F">
      <formula>NOT(ISERROR(SEARCH("F",AN6)))</formula>
    </cfRule>
  </conditionalFormatting>
  <conditionalFormatting sqref="AY6:AY11">
    <cfRule type="containsText" dxfId="4412" priority="9806" operator="containsText" text="F">
      <formula>NOT(ISERROR(SEARCH("F",AY6)))</formula>
    </cfRule>
  </conditionalFormatting>
  <conditionalFormatting sqref="BY3:BY18">
    <cfRule type="cellIs" dxfId="4411" priority="8503" operator="equal">
      <formula>"F"</formula>
    </cfRule>
  </conditionalFormatting>
  <conditionalFormatting sqref="CA3:CA18">
    <cfRule type="containsText" dxfId="4410" priority="8501" operator="containsText" text="Drop Out">
      <formula>NOT(ISERROR(SEARCH("Drop Out",CA3)))</formula>
    </cfRule>
  </conditionalFormatting>
  <conditionalFormatting sqref="G12 G14 G16">
    <cfRule type="containsText" dxfId="4409" priority="8490" operator="containsText" text="F">
      <formula>NOT(ISERROR(SEARCH("F",G12)))</formula>
    </cfRule>
  </conditionalFormatting>
  <conditionalFormatting sqref="H12 H16 H14">
    <cfRule type="containsText" dxfId="4408" priority="8489" operator="containsText" text="F">
      <formula>NOT(ISERROR(SEARCH("F",H12)))</formula>
    </cfRule>
  </conditionalFormatting>
  <conditionalFormatting sqref="I12:I14 I16">
    <cfRule type="containsText" dxfId="4407" priority="8488" operator="containsText" text="F">
      <formula>NOT(ISERROR(SEARCH("F",I12)))</formula>
    </cfRule>
  </conditionalFormatting>
  <conditionalFormatting sqref="J12:J14 J16">
    <cfRule type="containsText" dxfId="4406" priority="8487" operator="containsText" text="F">
      <formula>NOT(ISERROR(SEARCH("F",J12)))</formula>
    </cfRule>
  </conditionalFormatting>
  <conditionalFormatting sqref="K12">
    <cfRule type="containsText" dxfId="4405" priority="8486" operator="containsText" text="F">
      <formula>NOT(ISERROR(SEARCH("F",K12)))</formula>
    </cfRule>
  </conditionalFormatting>
  <conditionalFormatting sqref="L13:L14 L16">
    <cfRule type="containsText" dxfId="4404" priority="8485" operator="containsText" text="F">
      <formula>NOT(ISERROR(SEARCH("F",L13)))</formula>
    </cfRule>
  </conditionalFormatting>
  <conditionalFormatting sqref="K13:K14 K16">
    <cfRule type="containsText" dxfId="4403" priority="8483" operator="containsText" text="F">
      <formula>NOT(ISERROR(SEARCH("F",K13)))</formula>
    </cfRule>
  </conditionalFormatting>
  <conditionalFormatting sqref="T12">
    <cfRule type="containsText" dxfId="4402" priority="8455" operator="containsText" text="F">
      <formula>NOT(ISERROR(SEARCH("F",T12)))</formula>
    </cfRule>
  </conditionalFormatting>
  <conditionalFormatting sqref="T13 T15:T16">
    <cfRule type="containsText" dxfId="4401" priority="8454" operator="containsText" text="F">
      <formula>NOT(ISERROR(SEARCH("F",T13)))</formula>
    </cfRule>
  </conditionalFormatting>
  <conditionalFormatting sqref="U12">
    <cfRule type="containsText" dxfId="4400" priority="8453" operator="containsText" text="F">
      <formula>NOT(ISERROR(SEARCH("F",U12)))</formula>
    </cfRule>
  </conditionalFormatting>
  <conditionalFormatting sqref="U15:U16">
    <cfRule type="containsText" dxfId="4399" priority="8452" operator="containsText" text="F">
      <formula>NOT(ISERROR(SEARCH("F",U15)))</formula>
    </cfRule>
  </conditionalFormatting>
  <conditionalFormatting sqref="V12:W12">
    <cfRule type="containsText" dxfId="4398" priority="8449" operator="containsText" text="F">
      <formula>NOT(ISERROR(SEARCH("F",V12)))</formula>
    </cfRule>
  </conditionalFormatting>
  <conditionalFormatting sqref="V13:W16">
    <cfRule type="containsText" dxfId="4397" priority="8448" operator="containsText" text="F">
      <formula>NOT(ISERROR(SEARCH("F",V13)))</formula>
    </cfRule>
  </conditionalFormatting>
  <conditionalFormatting sqref="X12:Y12">
    <cfRule type="containsText" dxfId="4396" priority="8447" operator="containsText" text="F">
      <formula>NOT(ISERROR(SEARCH("F",X12)))</formula>
    </cfRule>
  </conditionalFormatting>
  <conditionalFormatting sqref="X14:Y16 X13">
    <cfRule type="containsText" dxfId="4395" priority="8446" operator="containsText" text="F">
      <formula>NOT(ISERROR(SEARCH("F",X13)))</formula>
    </cfRule>
  </conditionalFormatting>
  <conditionalFormatting sqref="AI12:AK12 AM12:AN12">
    <cfRule type="containsText" dxfId="4394" priority="8445" operator="containsText" text="F">
      <formula>NOT(ISERROR(SEARCH("F",AI12)))</formula>
    </cfRule>
  </conditionalFormatting>
  <conditionalFormatting sqref="AI13:AK16 AM15:AN16">
    <cfRule type="containsText" dxfId="4393" priority="8444" operator="containsText" text="F">
      <formula>NOT(ISERROR(SEARCH("F",AI13)))</formula>
    </cfRule>
  </conditionalFormatting>
  <conditionalFormatting sqref="AX12:BB12">
    <cfRule type="containsText" dxfId="4392" priority="8443" operator="containsText" text="F">
      <formula>NOT(ISERROR(SEARCH("F",AX12)))</formula>
    </cfRule>
  </conditionalFormatting>
  <conditionalFormatting sqref="AX14:BB16 AX13:BA13">
    <cfRule type="containsText" dxfId="4391" priority="8442" operator="containsText" text="F">
      <formula>NOT(ISERROR(SEARCH("F",AX13)))</formula>
    </cfRule>
  </conditionalFormatting>
  <conditionalFormatting sqref="T14">
    <cfRule type="containsText" dxfId="4390" priority="8411" operator="containsText" text="F">
      <formula>NOT(ISERROR(SEARCH("F",T14)))</formula>
    </cfRule>
  </conditionalFormatting>
  <conditionalFormatting sqref="L12">
    <cfRule type="containsText" dxfId="4389" priority="8358" operator="containsText" text="F">
      <formula>NOT(ISERROR(SEARCH("F",L12)))</formula>
    </cfRule>
  </conditionalFormatting>
  <conditionalFormatting sqref="R12:R18">
    <cfRule type="containsText" dxfId="4388" priority="8306" operator="containsText" text="Probation">
      <formula>NOT(ISERROR(SEARCH("Probation",R12)))</formula>
    </cfRule>
    <cfRule type="containsText" dxfId="4387" priority="8307" operator="containsText" text="Drop">
      <formula>NOT(ISERROR(SEARCH("Drop",R12)))</formula>
    </cfRule>
  </conditionalFormatting>
  <conditionalFormatting sqref="I13:J13">
    <cfRule type="cellIs" dxfId="4386" priority="8305" operator="between">
      <formula>0</formula>
      <formula>49</formula>
    </cfRule>
  </conditionalFormatting>
  <conditionalFormatting sqref="AI13:AK13 AX13:BA13 T13 V13:X13">
    <cfRule type="cellIs" dxfId="4385" priority="8304" operator="between">
      <formula>0</formula>
      <formula>49</formula>
    </cfRule>
  </conditionalFormatting>
  <conditionalFormatting sqref="AG12:AG18">
    <cfRule type="containsText" dxfId="4384" priority="8302" operator="containsText" text="Probation">
      <formula>NOT(ISERROR(SEARCH("Probation",AG12)))</formula>
    </cfRule>
    <cfRule type="containsText" dxfId="4383" priority="8303" operator="containsText" text="Drop">
      <formula>NOT(ISERROR(SEARCH("Drop",AG12)))</formula>
    </cfRule>
  </conditionalFormatting>
  <conditionalFormatting sqref="AV12:AV18">
    <cfRule type="containsText" dxfId="4382" priority="8300" operator="containsText" text="Probation">
      <formula>NOT(ISERROR(SEARCH("Probation",AV12)))</formula>
    </cfRule>
    <cfRule type="containsText" dxfId="4381" priority="8301" operator="containsText" text="Drop">
      <formula>NOT(ISERROR(SEARCH("Drop",AV12)))</formula>
    </cfRule>
  </conditionalFormatting>
  <conditionalFormatting sqref="T12:T16">
    <cfRule type="containsText" dxfId="4380" priority="8285" operator="containsText" text="F">
      <formula>NOT(ISERROR(SEARCH("F",T12)))</formula>
    </cfRule>
  </conditionalFormatting>
  <conditionalFormatting sqref="U12 U15:U16">
    <cfRule type="containsText" dxfId="4379" priority="8284" operator="containsText" text="F">
      <formula>NOT(ISERROR(SEARCH("F",U12)))</formula>
    </cfRule>
  </conditionalFormatting>
  <conditionalFormatting sqref="V12:V16">
    <cfRule type="containsText" dxfId="4378" priority="8283" operator="containsText" text="F">
      <formula>NOT(ISERROR(SEARCH("F",V12)))</formula>
    </cfRule>
  </conditionalFormatting>
  <conditionalFormatting sqref="W12:W16">
    <cfRule type="containsText" dxfId="4377" priority="8282" operator="containsText" text="F">
      <formula>NOT(ISERROR(SEARCH("F",W12)))</formula>
    </cfRule>
  </conditionalFormatting>
  <conditionalFormatting sqref="T13 V13:W13">
    <cfRule type="cellIs" dxfId="4376" priority="8281" operator="between">
      <formula>0</formula>
      <formula>49</formula>
    </cfRule>
  </conditionalFormatting>
  <conditionalFormatting sqref="X12:Y12">
    <cfRule type="containsText" dxfId="4375" priority="8276" operator="containsText" text="F">
      <formula>NOT(ISERROR(SEARCH("F",X12)))</formula>
    </cfRule>
  </conditionalFormatting>
  <conditionalFormatting sqref="X14:Y16 X13">
    <cfRule type="containsText" dxfId="4374" priority="8275" operator="containsText" text="F">
      <formula>NOT(ISERROR(SEARCH("F",X13)))</formula>
    </cfRule>
  </conditionalFormatting>
  <conditionalFormatting sqref="X12:Y12 X14:Y16 X13">
    <cfRule type="containsText" dxfId="4373" priority="8274" operator="containsText" text="F">
      <formula>NOT(ISERROR(SEARCH("F",X12)))</formula>
    </cfRule>
  </conditionalFormatting>
  <conditionalFormatting sqref="X13">
    <cfRule type="cellIs" dxfId="4372" priority="8273" operator="between">
      <formula>0</formula>
      <formula>49</formula>
    </cfRule>
  </conditionalFormatting>
  <conditionalFormatting sqref="AI12">
    <cfRule type="containsText" dxfId="4371" priority="8270" operator="containsText" text="F">
      <formula>NOT(ISERROR(SEARCH("F",AI12)))</formula>
    </cfRule>
  </conditionalFormatting>
  <conditionalFormatting sqref="AI13 AI15:AI16">
    <cfRule type="containsText" dxfId="4370" priority="8269" operator="containsText" text="F">
      <formula>NOT(ISERROR(SEARCH("F",AI13)))</formula>
    </cfRule>
  </conditionalFormatting>
  <conditionalFormatting sqref="AJ12">
    <cfRule type="containsText" dxfId="4369" priority="8268" operator="containsText" text="F">
      <formula>NOT(ISERROR(SEARCH("F",AJ12)))</formula>
    </cfRule>
  </conditionalFormatting>
  <conditionalFormatting sqref="AJ13:AJ16">
    <cfRule type="containsText" dxfId="4368" priority="8267" operator="containsText" text="F">
      <formula>NOT(ISERROR(SEARCH("F",AJ13)))</formula>
    </cfRule>
  </conditionalFormatting>
  <conditionalFormatting sqref="AK12 AM12">
    <cfRule type="containsText" dxfId="4367" priority="8266" operator="containsText" text="F">
      <formula>NOT(ISERROR(SEARCH("F",AK12)))</formula>
    </cfRule>
  </conditionalFormatting>
  <conditionalFormatting sqref="AK13:AK16 AM15:AM16">
    <cfRule type="containsText" dxfId="4366" priority="8265" operator="containsText" text="F">
      <formula>NOT(ISERROR(SEARCH("F",AK13)))</formula>
    </cfRule>
  </conditionalFormatting>
  <conditionalFormatting sqref="AN12">
    <cfRule type="containsText" dxfId="4365" priority="8264" operator="containsText" text="F">
      <formula>NOT(ISERROR(SEARCH("F",AN12)))</formula>
    </cfRule>
  </conditionalFormatting>
  <conditionalFormatting sqref="AN15:AN16">
    <cfRule type="containsText" dxfId="4364" priority="8263" operator="containsText" text="F">
      <formula>NOT(ISERROR(SEARCH("F",AN15)))</formula>
    </cfRule>
  </conditionalFormatting>
  <conditionalFormatting sqref="AI14">
    <cfRule type="containsText" dxfId="4363" priority="8262" operator="containsText" text="F">
      <formula>NOT(ISERROR(SEARCH("F",AI14)))</formula>
    </cfRule>
  </conditionalFormatting>
  <conditionalFormatting sqref="AI12:AI16">
    <cfRule type="containsText" dxfId="4362" priority="8261" operator="containsText" text="F">
      <formula>NOT(ISERROR(SEARCH("F",AI12)))</formula>
    </cfRule>
  </conditionalFormatting>
  <conditionalFormatting sqref="AJ12:AJ16">
    <cfRule type="containsText" dxfId="4361" priority="8260" operator="containsText" text="F">
      <formula>NOT(ISERROR(SEARCH("F",AJ12)))</formula>
    </cfRule>
  </conditionalFormatting>
  <conditionalFormatting sqref="AK12:AK16">
    <cfRule type="containsText" dxfId="4360" priority="8259" operator="containsText" text="F">
      <formula>NOT(ISERROR(SEARCH("F",AK12)))</formula>
    </cfRule>
  </conditionalFormatting>
  <conditionalFormatting sqref="AM12 AM15:AM16">
    <cfRule type="containsText" dxfId="4359" priority="8258" operator="containsText" text="F">
      <formula>NOT(ISERROR(SEARCH("F",AM12)))</formula>
    </cfRule>
  </conditionalFormatting>
  <conditionalFormatting sqref="AI13:AK13">
    <cfRule type="cellIs" dxfId="4358" priority="8257" operator="between">
      <formula>0</formula>
      <formula>49</formula>
    </cfRule>
  </conditionalFormatting>
  <conditionalFormatting sqref="AN12">
    <cfRule type="containsText" dxfId="4357" priority="8252" operator="containsText" text="F">
      <formula>NOT(ISERROR(SEARCH("F",AN12)))</formula>
    </cfRule>
  </conditionalFormatting>
  <conditionalFormatting sqref="AN15:AN16">
    <cfRule type="containsText" dxfId="4356" priority="8251" operator="containsText" text="F">
      <formula>NOT(ISERROR(SEARCH("F",AN15)))</formula>
    </cfRule>
  </conditionalFormatting>
  <conditionalFormatting sqref="AN12 AN15:AN16">
    <cfRule type="containsText" dxfId="4355" priority="8250" operator="containsText" text="F">
      <formula>NOT(ISERROR(SEARCH("F",AN12)))</formula>
    </cfRule>
  </conditionalFormatting>
  <conditionalFormatting sqref="AX12">
    <cfRule type="containsText" dxfId="4354" priority="8246" operator="containsText" text="F">
      <formula>NOT(ISERROR(SEARCH("F",AX12)))</formula>
    </cfRule>
  </conditionalFormatting>
  <conditionalFormatting sqref="AX13 AX15:AX16">
    <cfRule type="containsText" dxfId="4353" priority="8245" operator="containsText" text="F">
      <formula>NOT(ISERROR(SEARCH("F",AX13)))</formula>
    </cfRule>
  </conditionalFormatting>
  <conditionalFormatting sqref="AY12">
    <cfRule type="containsText" dxfId="4352" priority="8244" operator="containsText" text="F">
      <formula>NOT(ISERROR(SEARCH("F",AY12)))</formula>
    </cfRule>
  </conditionalFormatting>
  <conditionalFormatting sqref="AY13:AY16">
    <cfRule type="containsText" dxfId="4351" priority="8243" operator="containsText" text="F">
      <formula>NOT(ISERROR(SEARCH("F",AY13)))</formula>
    </cfRule>
  </conditionalFormatting>
  <conditionalFormatting sqref="AZ12:BA12">
    <cfRule type="containsText" dxfId="4350" priority="8242" operator="containsText" text="F">
      <formula>NOT(ISERROR(SEARCH("F",AZ12)))</formula>
    </cfRule>
  </conditionalFormatting>
  <conditionalFormatting sqref="AZ13:BA16">
    <cfRule type="containsText" dxfId="4349" priority="8241" operator="containsText" text="F">
      <formula>NOT(ISERROR(SEARCH("F",AZ13)))</formula>
    </cfRule>
  </conditionalFormatting>
  <conditionalFormatting sqref="BB12">
    <cfRule type="containsText" dxfId="4348" priority="8240" operator="containsText" text="F">
      <formula>NOT(ISERROR(SEARCH("F",BB12)))</formula>
    </cfRule>
  </conditionalFormatting>
  <conditionalFormatting sqref="BB14:BB16">
    <cfRule type="containsText" dxfId="4347" priority="8239" operator="containsText" text="F">
      <formula>NOT(ISERROR(SEARCH("F",BB14)))</formula>
    </cfRule>
  </conditionalFormatting>
  <conditionalFormatting sqref="AX14">
    <cfRule type="containsText" dxfId="4346" priority="8238" operator="containsText" text="F">
      <formula>NOT(ISERROR(SEARCH("F",AX14)))</formula>
    </cfRule>
  </conditionalFormatting>
  <conditionalFormatting sqref="AX12:AX16">
    <cfRule type="containsText" dxfId="4345" priority="8237" operator="containsText" text="F">
      <formula>NOT(ISERROR(SEARCH("F",AX12)))</formula>
    </cfRule>
  </conditionalFormatting>
  <conditionalFormatting sqref="AY12:AY16">
    <cfRule type="containsText" dxfId="4344" priority="8236" operator="containsText" text="F">
      <formula>NOT(ISERROR(SEARCH("F",AY12)))</formula>
    </cfRule>
  </conditionalFormatting>
  <conditionalFormatting sqref="AZ12:AZ16">
    <cfRule type="containsText" dxfId="4343" priority="8235" operator="containsText" text="F">
      <formula>NOT(ISERROR(SEARCH("F",AZ12)))</formula>
    </cfRule>
  </conditionalFormatting>
  <conditionalFormatting sqref="BA12:BA16">
    <cfRule type="containsText" dxfId="4342" priority="8234" operator="containsText" text="F">
      <formula>NOT(ISERROR(SEARCH("F",BA12)))</formula>
    </cfRule>
  </conditionalFormatting>
  <conditionalFormatting sqref="AX13:BA13">
    <cfRule type="cellIs" dxfId="4341" priority="8233" operator="between">
      <formula>0</formula>
      <formula>49</formula>
    </cfRule>
  </conditionalFormatting>
  <conditionalFormatting sqref="BB12">
    <cfRule type="containsText" dxfId="4340" priority="8228" operator="containsText" text="F">
      <formula>NOT(ISERROR(SEARCH("F",BB12)))</formula>
    </cfRule>
  </conditionalFormatting>
  <conditionalFormatting sqref="BB14:BB16">
    <cfRule type="containsText" dxfId="4339" priority="8227" operator="containsText" text="F">
      <formula>NOT(ISERROR(SEARCH("F",BB14)))</formula>
    </cfRule>
  </conditionalFormatting>
  <conditionalFormatting sqref="BB12 BB14:BB16">
    <cfRule type="containsText" dxfId="4338" priority="8226" operator="containsText" text="F">
      <formula>NOT(ISERROR(SEARCH("F",BB12)))</formula>
    </cfRule>
  </conditionalFormatting>
  <conditionalFormatting sqref="K12:K14 K16">
    <cfRule type="containsText" dxfId="4337" priority="8073" operator="containsText" text="F">
      <formula>NOT(ISERROR(SEARCH("F",K12)))</formula>
    </cfRule>
  </conditionalFormatting>
  <conditionalFormatting sqref="K13">
    <cfRule type="cellIs" dxfId="4336" priority="8072" operator="between">
      <formula>0</formula>
      <formula>49</formula>
    </cfRule>
  </conditionalFormatting>
  <conditionalFormatting sqref="L12:L14 L16">
    <cfRule type="containsText" dxfId="4335" priority="8071" operator="containsText" text="F">
      <formula>NOT(ISERROR(SEARCH("F",L12)))</formula>
    </cfRule>
  </conditionalFormatting>
  <conditionalFormatting sqref="L13">
    <cfRule type="cellIs" dxfId="4334" priority="8070" operator="between">
      <formula>0</formula>
      <formula>49</formula>
    </cfRule>
  </conditionalFormatting>
  <conditionalFormatting sqref="CA12:CA18">
    <cfRule type="containsText" dxfId="4333" priority="8068" operator="containsText" text="Probation">
      <formula>NOT(ISERROR(SEARCH("Probation",CA12)))</formula>
    </cfRule>
    <cfRule type="containsText" dxfId="4332" priority="8069" operator="containsText" text="Drop">
      <formula>NOT(ISERROR(SEARCH("Drop",CA12)))</formula>
    </cfRule>
  </conditionalFormatting>
  <conditionalFormatting sqref="AG12:AG18">
    <cfRule type="containsText" dxfId="4331" priority="8066" operator="containsText" text="Probation">
      <formula>NOT(ISERROR(SEARCH("Probation",AG12)))</formula>
    </cfRule>
    <cfRule type="containsText" dxfId="4330" priority="8067" operator="containsText" text="Drop">
      <formula>NOT(ISERROR(SEARCH("Drop",AG12)))</formula>
    </cfRule>
  </conditionalFormatting>
  <conditionalFormatting sqref="AV12:AV18">
    <cfRule type="containsText" dxfId="4329" priority="8064" operator="containsText" text="Probation">
      <formula>NOT(ISERROR(SEARCH("Probation",AV12)))</formula>
    </cfRule>
    <cfRule type="containsText" dxfId="4328" priority="8065" operator="containsText" text="Drop">
      <formula>NOT(ISERROR(SEARCH("Drop",AV12)))</formula>
    </cfRule>
  </conditionalFormatting>
  <conditionalFormatting sqref="AV12:AV18">
    <cfRule type="containsText" dxfId="4327" priority="8062" operator="containsText" text="Probation">
      <formula>NOT(ISERROR(SEARCH("Probation",AV12)))</formula>
    </cfRule>
    <cfRule type="containsText" dxfId="4326" priority="8063" operator="containsText" text="Drop">
      <formula>NOT(ISERROR(SEARCH("Drop",AV12)))</formula>
    </cfRule>
  </conditionalFormatting>
  <conditionalFormatting sqref="BJ12:BJ18">
    <cfRule type="containsText" dxfId="4325" priority="8060" operator="containsText" text="Probation">
      <formula>NOT(ISERROR(SEARCH("Probation",BJ12)))</formula>
    </cfRule>
    <cfRule type="containsText" dxfId="4324" priority="8061" operator="containsText" text="Drop">
      <formula>NOT(ISERROR(SEARCH("Drop",BJ12)))</formula>
    </cfRule>
  </conditionalFormatting>
  <conditionalFormatting sqref="BJ12:BJ18">
    <cfRule type="containsText" dxfId="4323" priority="8058" operator="containsText" text="Probation">
      <formula>NOT(ISERROR(SEARCH("Probation",BJ12)))</formula>
    </cfRule>
    <cfRule type="containsText" dxfId="4322" priority="8059" operator="containsText" text="Drop">
      <formula>NOT(ISERROR(SEARCH("Drop",BJ12)))</formula>
    </cfRule>
  </conditionalFormatting>
  <conditionalFormatting sqref="BJ12:BJ18">
    <cfRule type="containsText" dxfId="4321" priority="8056" operator="containsText" text="Probation">
      <formula>NOT(ISERROR(SEARCH("Probation",BJ12)))</formula>
    </cfRule>
    <cfRule type="containsText" dxfId="4320" priority="8057" operator="containsText" text="Drop">
      <formula>NOT(ISERROR(SEARCH("Drop",BJ12)))</formula>
    </cfRule>
  </conditionalFormatting>
  <conditionalFormatting sqref="G13">
    <cfRule type="cellIs" dxfId="4319" priority="8031" operator="between">
      <formula>0</formula>
      <formula>24</formula>
    </cfRule>
  </conditionalFormatting>
  <conditionalFormatting sqref="BB17">
    <cfRule type="containsText" dxfId="4318" priority="7906" operator="containsText" text="F">
      <formula>NOT(ISERROR(SEARCH("F",BB17)))</formula>
    </cfRule>
  </conditionalFormatting>
  <conditionalFormatting sqref="AY18:BB18">
    <cfRule type="containsText" dxfId="4317" priority="7905" operator="containsText" text="F">
      <formula>NOT(ISERROR(SEARCH("F",AY18)))</formula>
    </cfRule>
  </conditionalFormatting>
  <conditionalFormatting sqref="G17:G18">
    <cfRule type="containsText" dxfId="4316" priority="7990" operator="containsText" text="F">
      <formula>NOT(ISERROR(SEARCH("F",G17)))</formula>
    </cfRule>
  </conditionalFormatting>
  <conditionalFormatting sqref="H17">
    <cfRule type="containsText" dxfId="4315" priority="7989" operator="containsText" text="F">
      <formula>NOT(ISERROR(SEARCH("F",H17)))</formula>
    </cfRule>
  </conditionalFormatting>
  <conditionalFormatting sqref="I17">
    <cfRule type="containsText" dxfId="4314" priority="7988" operator="containsText" text="F">
      <formula>NOT(ISERROR(SEARCH("F",I17)))</formula>
    </cfRule>
  </conditionalFormatting>
  <conditionalFormatting sqref="J17">
    <cfRule type="containsText" dxfId="4313" priority="7987" operator="containsText" text="F">
      <formula>NOT(ISERROR(SEARCH("F",J17)))</formula>
    </cfRule>
  </conditionalFormatting>
  <conditionalFormatting sqref="K17">
    <cfRule type="containsText" dxfId="4312" priority="7986" operator="containsText" text="F">
      <formula>NOT(ISERROR(SEARCH("F",K17)))</formula>
    </cfRule>
  </conditionalFormatting>
  <conditionalFormatting sqref="H17">
    <cfRule type="containsText" dxfId="4311" priority="7985" operator="containsText" text="F">
      <formula>NOT(ISERROR(SEARCH("F",H17)))</formula>
    </cfRule>
  </conditionalFormatting>
  <conditionalFormatting sqref="I17">
    <cfRule type="containsText" dxfId="4310" priority="7984" operator="containsText" text="F">
      <formula>NOT(ISERROR(SEARCH("F",I17)))</formula>
    </cfRule>
  </conditionalFormatting>
  <conditionalFormatting sqref="I17:K17">
    <cfRule type="containsText" dxfId="4309" priority="7983" operator="containsText" text="F">
      <formula>NOT(ISERROR(SEARCH("F",I17)))</formula>
    </cfRule>
  </conditionalFormatting>
  <conditionalFormatting sqref="I17:K17">
    <cfRule type="containsText" dxfId="4308" priority="7982" operator="containsText" text="F">
      <formula>NOT(ISERROR(SEARCH("F",I17)))</formula>
    </cfRule>
  </conditionalFormatting>
  <conditionalFormatting sqref="K17">
    <cfRule type="containsText" dxfId="4307" priority="7981" operator="containsText" text="F">
      <formula>NOT(ISERROR(SEARCH("F",K17)))</formula>
    </cfRule>
  </conditionalFormatting>
  <conditionalFormatting sqref="H18:K18">
    <cfRule type="containsText" dxfId="4306" priority="7980" operator="containsText" text="F">
      <formula>NOT(ISERROR(SEARCH("F",H18)))</formula>
    </cfRule>
  </conditionalFormatting>
  <conditionalFormatting sqref="L17">
    <cfRule type="containsText" dxfId="4305" priority="7979" operator="containsText" text="F">
      <formula>NOT(ISERROR(SEARCH("F",L17)))</formula>
    </cfRule>
  </conditionalFormatting>
  <conditionalFormatting sqref="L17">
    <cfRule type="containsText" dxfId="4304" priority="7978" operator="containsText" text="F">
      <formula>NOT(ISERROR(SEARCH("F",L17)))</formula>
    </cfRule>
  </conditionalFormatting>
  <conditionalFormatting sqref="L17">
    <cfRule type="containsText" dxfId="4303" priority="7977" operator="containsText" text="F">
      <formula>NOT(ISERROR(SEARCH("F",L17)))</formula>
    </cfRule>
  </conditionalFormatting>
  <conditionalFormatting sqref="L17">
    <cfRule type="containsText" dxfId="4302" priority="7976" operator="containsText" text="F">
      <formula>NOT(ISERROR(SEARCH("F",L17)))</formula>
    </cfRule>
  </conditionalFormatting>
  <conditionalFormatting sqref="L18">
    <cfRule type="containsText" dxfId="4301" priority="7975" operator="containsText" text="F">
      <formula>NOT(ISERROR(SEARCH("F",L18)))</formula>
    </cfRule>
  </conditionalFormatting>
  <conditionalFormatting sqref="T17:T18">
    <cfRule type="containsText" dxfId="4300" priority="7942" operator="containsText" text="F">
      <formula>NOT(ISERROR(SEARCH("F",T17)))</formula>
    </cfRule>
  </conditionalFormatting>
  <conditionalFormatting sqref="U17">
    <cfRule type="containsText" dxfId="4299" priority="7941" operator="containsText" text="F">
      <formula>NOT(ISERROR(SEARCH("F",U17)))</formula>
    </cfRule>
  </conditionalFormatting>
  <conditionalFormatting sqref="V17">
    <cfRule type="containsText" dxfId="4298" priority="7940" operator="containsText" text="F">
      <formula>NOT(ISERROR(SEARCH("F",V17)))</formula>
    </cfRule>
  </conditionalFormatting>
  <conditionalFormatting sqref="W17">
    <cfRule type="containsText" dxfId="4297" priority="7939" operator="containsText" text="F">
      <formula>NOT(ISERROR(SEARCH("F",W17)))</formula>
    </cfRule>
  </conditionalFormatting>
  <conditionalFormatting sqref="X17">
    <cfRule type="containsText" dxfId="4296" priority="7938" operator="containsText" text="F">
      <formula>NOT(ISERROR(SEARCH("F",X17)))</formula>
    </cfRule>
  </conditionalFormatting>
  <conditionalFormatting sqref="U17">
    <cfRule type="containsText" dxfId="4295" priority="7937" operator="containsText" text="F">
      <formula>NOT(ISERROR(SEARCH("F",U17)))</formula>
    </cfRule>
  </conditionalFormatting>
  <conditionalFormatting sqref="V17">
    <cfRule type="containsText" dxfId="4294" priority="7936" operator="containsText" text="F">
      <formula>NOT(ISERROR(SEARCH("F",V17)))</formula>
    </cfRule>
  </conditionalFormatting>
  <conditionalFormatting sqref="V17:X17">
    <cfRule type="containsText" dxfId="4293" priority="7935" operator="containsText" text="F">
      <formula>NOT(ISERROR(SEARCH("F",V17)))</formula>
    </cfRule>
  </conditionalFormatting>
  <conditionalFormatting sqref="V17:X17">
    <cfRule type="containsText" dxfId="4292" priority="7934" operator="containsText" text="F">
      <formula>NOT(ISERROR(SEARCH("F",V17)))</formula>
    </cfRule>
  </conditionalFormatting>
  <conditionalFormatting sqref="X17">
    <cfRule type="containsText" dxfId="4291" priority="7933" operator="containsText" text="F">
      <formula>NOT(ISERROR(SEARCH("F",X17)))</formula>
    </cfRule>
  </conditionalFormatting>
  <conditionalFormatting sqref="U18:X18">
    <cfRule type="containsText" dxfId="4290" priority="7932" operator="containsText" text="F">
      <formula>NOT(ISERROR(SEARCH("F",U18)))</formula>
    </cfRule>
  </conditionalFormatting>
  <conditionalFormatting sqref="Y17">
    <cfRule type="containsText" dxfId="4289" priority="7931" operator="containsText" text="F">
      <formula>NOT(ISERROR(SEARCH("F",Y17)))</formula>
    </cfRule>
  </conditionalFormatting>
  <conditionalFormatting sqref="Y17">
    <cfRule type="containsText" dxfId="4288" priority="7930" operator="containsText" text="F">
      <formula>NOT(ISERROR(SEARCH("F",Y17)))</formula>
    </cfRule>
  </conditionalFormatting>
  <conditionalFormatting sqref="Y17">
    <cfRule type="containsText" dxfId="4287" priority="7929" operator="containsText" text="F">
      <formula>NOT(ISERROR(SEARCH("F",Y17)))</formula>
    </cfRule>
  </conditionalFormatting>
  <conditionalFormatting sqref="Y17">
    <cfRule type="containsText" dxfId="4286" priority="7928" operator="containsText" text="F">
      <formula>NOT(ISERROR(SEARCH("F",Y17)))</formula>
    </cfRule>
  </conditionalFormatting>
  <conditionalFormatting sqref="Y18">
    <cfRule type="containsText" dxfId="4285" priority="7927" operator="containsText" text="F">
      <formula>NOT(ISERROR(SEARCH("F",Y18)))</formula>
    </cfRule>
  </conditionalFormatting>
  <conditionalFormatting sqref="AI17:AI18">
    <cfRule type="containsText" dxfId="4284" priority="7926" operator="containsText" text="F">
      <formula>NOT(ISERROR(SEARCH("F",AI17)))</formula>
    </cfRule>
  </conditionalFormatting>
  <conditionalFormatting sqref="AJ17">
    <cfRule type="containsText" dxfId="4283" priority="7925" operator="containsText" text="F">
      <formula>NOT(ISERROR(SEARCH("F",AJ17)))</formula>
    </cfRule>
  </conditionalFormatting>
  <conditionalFormatting sqref="AK17">
    <cfRule type="containsText" dxfId="4282" priority="7924" operator="containsText" text="F">
      <formula>NOT(ISERROR(SEARCH("F",AK17)))</formula>
    </cfRule>
  </conditionalFormatting>
  <conditionalFormatting sqref="AM17">
    <cfRule type="containsText" dxfId="4281" priority="7923" operator="containsText" text="F">
      <formula>NOT(ISERROR(SEARCH("F",AM17)))</formula>
    </cfRule>
  </conditionalFormatting>
  <conditionalFormatting sqref="AN17">
    <cfRule type="containsText" dxfId="4280" priority="7922" operator="containsText" text="F">
      <formula>NOT(ISERROR(SEARCH("F",AN17)))</formula>
    </cfRule>
  </conditionalFormatting>
  <conditionalFormatting sqref="AJ17">
    <cfRule type="containsText" dxfId="4279" priority="7921" operator="containsText" text="F">
      <formula>NOT(ISERROR(SEARCH("F",AJ17)))</formula>
    </cfRule>
  </conditionalFormatting>
  <conditionalFormatting sqref="AK17">
    <cfRule type="containsText" dxfId="4278" priority="7920" operator="containsText" text="F">
      <formula>NOT(ISERROR(SEARCH("F",AK17)))</formula>
    </cfRule>
  </conditionalFormatting>
  <conditionalFormatting sqref="AK17 AM17:AN17">
    <cfRule type="containsText" dxfId="4277" priority="7919" operator="containsText" text="F">
      <formula>NOT(ISERROR(SEARCH("F",AK17)))</formula>
    </cfRule>
  </conditionalFormatting>
  <conditionalFormatting sqref="AK17 AM17:AN17">
    <cfRule type="containsText" dxfId="4276" priority="7918" operator="containsText" text="F">
      <formula>NOT(ISERROR(SEARCH("F",AK17)))</formula>
    </cfRule>
  </conditionalFormatting>
  <conditionalFormatting sqref="AN17">
    <cfRule type="containsText" dxfId="4275" priority="7917" operator="containsText" text="F">
      <formula>NOT(ISERROR(SEARCH("F",AN17)))</formula>
    </cfRule>
  </conditionalFormatting>
  <conditionalFormatting sqref="AJ18:AK18 AM18:AN18">
    <cfRule type="containsText" dxfId="4274" priority="7916" operator="containsText" text="F">
      <formula>NOT(ISERROR(SEARCH("F",AJ18)))</formula>
    </cfRule>
  </conditionalFormatting>
  <conditionalFormatting sqref="AX17:AX18">
    <cfRule type="containsText" dxfId="4273" priority="7915" operator="containsText" text="F">
      <formula>NOT(ISERROR(SEARCH("F",AX17)))</formula>
    </cfRule>
  </conditionalFormatting>
  <conditionalFormatting sqref="AY17">
    <cfRule type="containsText" dxfId="4272" priority="7914" operator="containsText" text="F">
      <formula>NOT(ISERROR(SEARCH("F",AY17)))</formula>
    </cfRule>
  </conditionalFormatting>
  <conditionalFormatting sqref="AZ17">
    <cfRule type="containsText" dxfId="4271" priority="7913" operator="containsText" text="F">
      <formula>NOT(ISERROR(SEARCH("F",AZ17)))</formula>
    </cfRule>
  </conditionalFormatting>
  <conditionalFormatting sqref="BA17">
    <cfRule type="containsText" dxfId="4270" priority="7912" operator="containsText" text="F">
      <formula>NOT(ISERROR(SEARCH("F",BA17)))</formula>
    </cfRule>
  </conditionalFormatting>
  <conditionalFormatting sqref="BB17">
    <cfRule type="containsText" dxfId="4269" priority="7911" operator="containsText" text="F">
      <formula>NOT(ISERROR(SEARCH("F",BB17)))</formula>
    </cfRule>
  </conditionalFormatting>
  <conditionalFormatting sqref="AY17">
    <cfRule type="containsText" dxfId="4268" priority="7910" operator="containsText" text="F">
      <formula>NOT(ISERROR(SEARCH("F",AY17)))</formula>
    </cfRule>
  </conditionalFormatting>
  <conditionalFormatting sqref="AZ17">
    <cfRule type="containsText" dxfId="4267" priority="7909" operator="containsText" text="F">
      <formula>NOT(ISERROR(SEARCH("F",AZ17)))</formula>
    </cfRule>
  </conditionalFormatting>
  <conditionalFormatting sqref="AZ17:BB17">
    <cfRule type="containsText" dxfId="4266" priority="7908" operator="containsText" text="F">
      <formula>NOT(ISERROR(SEARCH("F",AZ17)))</formula>
    </cfRule>
  </conditionalFormatting>
  <conditionalFormatting sqref="AZ17:BB17">
    <cfRule type="containsText" dxfId="4265" priority="7907" operator="containsText" text="F">
      <formula>NOT(ISERROR(SEARCH("F",AZ17)))</formula>
    </cfRule>
  </conditionalFormatting>
  <conditionalFormatting sqref="AL12">
    <cfRule type="containsText" dxfId="4264" priority="7864" operator="containsText" text="F">
      <formula>NOT(ISERROR(SEARCH("F",AL12)))</formula>
    </cfRule>
  </conditionalFormatting>
  <conditionalFormatting sqref="AL13:AL16">
    <cfRule type="containsText" dxfId="4263" priority="7863" operator="containsText" text="F">
      <formula>NOT(ISERROR(SEARCH("F",AL13)))</formula>
    </cfRule>
  </conditionalFormatting>
  <conditionalFormatting sqref="AL13">
    <cfRule type="cellIs" dxfId="4262" priority="7862" operator="between">
      <formula>0</formula>
      <formula>49</formula>
    </cfRule>
  </conditionalFormatting>
  <conditionalFormatting sqref="AL12">
    <cfRule type="containsText" dxfId="4261" priority="7861" operator="containsText" text="F">
      <formula>NOT(ISERROR(SEARCH("F",AL12)))</formula>
    </cfRule>
  </conditionalFormatting>
  <conditionalFormatting sqref="AL13:AL16">
    <cfRule type="containsText" dxfId="4260" priority="7860" operator="containsText" text="F">
      <formula>NOT(ISERROR(SEARCH("F",AL13)))</formula>
    </cfRule>
  </conditionalFormatting>
  <conditionalFormatting sqref="AL12:AL16">
    <cfRule type="containsText" dxfId="4259" priority="7859" operator="containsText" text="F">
      <formula>NOT(ISERROR(SEARCH("F",AL12)))</formula>
    </cfRule>
  </conditionalFormatting>
  <conditionalFormatting sqref="AL13">
    <cfRule type="cellIs" dxfId="4258" priority="7858" operator="between">
      <formula>0</formula>
      <formula>49</formula>
    </cfRule>
  </conditionalFormatting>
  <conditionalFormatting sqref="AL17">
    <cfRule type="containsText" dxfId="4257" priority="7857" operator="containsText" text="F">
      <formula>NOT(ISERROR(SEARCH("F",AL17)))</formula>
    </cfRule>
  </conditionalFormatting>
  <conditionalFormatting sqref="AL17">
    <cfRule type="containsText" dxfId="4256" priority="7856" operator="containsText" text="F">
      <formula>NOT(ISERROR(SEARCH("F",AL17)))</formula>
    </cfRule>
  </conditionalFormatting>
  <conditionalFormatting sqref="AL17">
    <cfRule type="containsText" dxfId="4255" priority="7855" operator="containsText" text="F">
      <formula>NOT(ISERROR(SEARCH("F",AL17)))</formula>
    </cfRule>
  </conditionalFormatting>
  <conditionalFormatting sqref="AL17">
    <cfRule type="containsText" dxfId="4254" priority="7854" operator="containsText" text="F">
      <formula>NOT(ISERROR(SEARCH("F",AL17)))</formula>
    </cfRule>
  </conditionalFormatting>
  <conditionalFormatting sqref="AL18">
    <cfRule type="containsText" dxfId="4253" priority="7853" operator="containsText" text="F">
      <formula>NOT(ISERROR(SEARCH("F",AL18)))</formula>
    </cfRule>
  </conditionalFormatting>
  <conditionalFormatting sqref="G15">
    <cfRule type="containsText" dxfId="4252" priority="7802" operator="containsText" text="F">
      <formula>NOT(ISERROR(SEARCH("F",G15)))</formula>
    </cfRule>
  </conditionalFormatting>
  <conditionalFormatting sqref="H15">
    <cfRule type="containsText" dxfId="4251" priority="7801" operator="containsText" text="F">
      <formula>NOT(ISERROR(SEARCH("F",H15)))</formula>
    </cfRule>
  </conditionalFormatting>
  <conditionalFormatting sqref="I15:J15">
    <cfRule type="containsText" dxfId="4250" priority="7800" operator="containsText" text="F">
      <formula>NOT(ISERROR(SEARCH("F",I15)))</formula>
    </cfRule>
  </conditionalFormatting>
  <conditionalFormatting sqref="K15:L15">
    <cfRule type="containsText" dxfId="4249" priority="7799" operator="containsText" text="F">
      <formula>NOT(ISERROR(SEARCH("F",K15)))</formula>
    </cfRule>
  </conditionalFormatting>
  <conditionalFormatting sqref="G15">
    <cfRule type="containsText" dxfId="4248" priority="7798" operator="containsText" text="F">
      <formula>NOT(ISERROR(SEARCH("F",G15)))</formula>
    </cfRule>
  </conditionalFormatting>
  <conditionalFormatting sqref="H15">
    <cfRule type="containsText" dxfId="4247" priority="7797" operator="containsText" text="F">
      <formula>NOT(ISERROR(SEARCH("F",H15)))</formula>
    </cfRule>
  </conditionalFormatting>
  <conditionalFormatting sqref="I15">
    <cfRule type="containsText" dxfId="4246" priority="7796" operator="containsText" text="F">
      <formula>NOT(ISERROR(SEARCH("F",I15)))</formula>
    </cfRule>
  </conditionalFormatting>
  <conditionalFormatting sqref="J15">
    <cfRule type="containsText" dxfId="4245" priority="7795" operator="containsText" text="F">
      <formula>NOT(ISERROR(SEARCH("F",J15)))</formula>
    </cfRule>
  </conditionalFormatting>
  <conditionalFormatting sqref="K15:L15">
    <cfRule type="containsText" dxfId="4244" priority="7794" operator="containsText" text="F">
      <formula>NOT(ISERROR(SEARCH("F",K15)))</formula>
    </cfRule>
  </conditionalFormatting>
  <conditionalFormatting sqref="K15:L15">
    <cfRule type="containsText" dxfId="4243" priority="7793" operator="containsText" text="F">
      <formula>NOT(ISERROR(SEARCH("F",K15)))</formula>
    </cfRule>
  </conditionalFormatting>
  <conditionalFormatting sqref="Y13">
    <cfRule type="cellIs" dxfId="4242" priority="7711" operator="between">
      <formula>0</formula>
      <formula>24</formula>
    </cfRule>
  </conditionalFormatting>
  <conditionalFormatting sqref="AM13">
    <cfRule type="cellIs" dxfId="4241" priority="7612" operator="between">
      <formula>0</formula>
      <formula>24</formula>
    </cfRule>
  </conditionalFormatting>
  <conditionalFormatting sqref="AN13:AN14">
    <cfRule type="containsText" dxfId="4240" priority="7611" operator="containsText" text="F">
      <formula>NOT(ISERROR(SEARCH("F",AN13)))</formula>
    </cfRule>
  </conditionalFormatting>
  <conditionalFormatting sqref="AN13">
    <cfRule type="cellIs" dxfId="4239" priority="7610" operator="between">
      <formula>0</formula>
      <formula>49</formula>
    </cfRule>
  </conditionalFormatting>
  <conditionalFormatting sqref="AN13:AN14">
    <cfRule type="containsText" dxfId="4238" priority="7609" operator="containsText" text="F">
      <formula>NOT(ISERROR(SEARCH("F",AN13)))</formula>
    </cfRule>
  </conditionalFormatting>
  <conditionalFormatting sqref="AN13:AN14">
    <cfRule type="containsText" dxfId="4237" priority="7608" operator="containsText" text="F">
      <formula>NOT(ISERROR(SEARCH("F",AN13)))</formula>
    </cfRule>
  </conditionalFormatting>
  <conditionalFormatting sqref="AN13">
    <cfRule type="cellIs" dxfId="4236" priority="7607" operator="between">
      <formula>0</formula>
      <formula>49</formula>
    </cfRule>
  </conditionalFormatting>
  <conditionalFormatting sqref="BY19:BY25">
    <cfRule type="cellIs" dxfId="4235" priority="7267" operator="equal">
      <formula>"F"</formula>
    </cfRule>
  </conditionalFormatting>
  <conditionalFormatting sqref="CA19:CA25">
    <cfRule type="containsText" dxfId="4234" priority="7266" operator="containsText" text="Drop Out">
      <formula>NOT(ISERROR(SEARCH("Drop Out",CA19)))</formula>
    </cfRule>
  </conditionalFormatting>
  <conditionalFormatting sqref="G19 G21 G23">
    <cfRule type="containsText" dxfId="4233" priority="7265" operator="containsText" text="F">
      <formula>NOT(ISERROR(SEARCH("F",G19)))</formula>
    </cfRule>
  </conditionalFormatting>
  <conditionalFormatting sqref="H19 H23">
    <cfRule type="containsText" dxfId="4232" priority="7264" operator="containsText" text="F">
      <formula>NOT(ISERROR(SEARCH("F",H19)))</formula>
    </cfRule>
  </conditionalFormatting>
  <conditionalFormatting sqref="I19:I21 I23">
    <cfRule type="containsText" dxfId="4231" priority="7263" operator="containsText" text="F">
      <formula>NOT(ISERROR(SEARCH("F",I19)))</formula>
    </cfRule>
  </conditionalFormatting>
  <conditionalFormatting sqref="J19:J21 J23">
    <cfRule type="containsText" dxfId="4230" priority="7262" operator="containsText" text="F">
      <formula>NOT(ISERROR(SEARCH("F",J19)))</formula>
    </cfRule>
  </conditionalFormatting>
  <conditionalFormatting sqref="K19">
    <cfRule type="containsText" dxfId="4229" priority="7261" operator="containsText" text="F">
      <formula>NOT(ISERROR(SEARCH("F",K19)))</formula>
    </cfRule>
  </conditionalFormatting>
  <conditionalFormatting sqref="L20:L21 L23">
    <cfRule type="containsText" dxfId="4228" priority="7260" operator="containsText" text="F">
      <formula>NOT(ISERROR(SEARCH("F",L20)))</formula>
    </cfRule>
  </conditionalFormatting>
  <conditionalFormatting sqref="K20:K21 K23">
    <cfRule type="containsText" dxfId="4227" priority="7259" operator="containsText" text="F">
      <formula>NOT(ISERROR(SEARCH("F",K20)))</formula>
    </cfRule>
  </conditionalFormatting>
  <conditionalFormatting sqref="T20 T22:T23">
    <cfRule type="containsText" dxfId="4226" priority="7257" operator="containsText" text="F">
      <formula>NOT(ISERROR(SEARCH("F",T20)))</formula>
    </cfRule>
  </conditionalFormatting>
  <conditionalFormatting sqref="U22:U23">
    <cfRule type="containsText" dxfId="4225" priority="7255" operator="containsText" text="F">
      <formula>NOT(ISERROR(SEARCH("F",U22)))</formula>
    </cfRule>
  </conditionalFormatting>
  <conditionalFormatting sqref="V20:W23">
    <cfRule type="containsText" dxfId="4224" priority="7253" operator="containsText" text="F">
      <formula>NOT(ISERROR(SEARCH("F",V20)))</formula>
    </cfRule>
  </conditionalFormatting>
  <conditionalFormatting sqref="X22:Y23 X20:X21">
    <cfRule type="containsText" dxfId="4223" priority="7251" operator="containsText" text="F">
      <formula>NOT(ISERROR(SEARCH("F",X20)))</formula>
    </cfRule>
  </conditionalFormatting>
  <conditionalFormatting sqref="AI19:AK19 AM19:AN19">
    <cfRule type="containsText" dxfId="4222" priority="7250" operator="containsText" text="F">
      <formula>NOT(ISERROR(SEARCH("F",AI19)))</formula>
    </cfRule>
  </conditionalFormatting>
  <conditionalFormatting sqref="AI20:AK20 AM22:AN23 AI22:AK23">
    <cfRule type="containsText" dxfId="4221" priority="7249" operator="containsText" text="F">
      <formula>NOT(ISERROR(SEARCH("F",AI20)))</formula>
    </cfRule>
  </conditionalFormatting>
  <conditionalFormatting sqref="AX19:BB19">
    <cfRule type="containsText" dxfId="4220" priority="7248" operator="containsText" text="F">
      <formula>NOT(ISERROR(SEARCH("F",AX19)))</formula>
    </cfRule>
  </conditionalFormatting>
  <conditionalFormatting sqref="AX22:BB23 AX20:BA21">
    <cfRule type="containsText" dxfId="4219" priority="7247" operator="containsText" text="F">
      <formula>NOT(ISERROR(SEARCH("F",AX20)))</formula>
    </cfRule>
  </conditionalFormatting>
  <conditionalFormatting sqref="T21">
    <cfRule type="containsText" dxfId="4218" priority="7246" operator="containsText" text="F">
      <formula>NOT(ISERROR(SEARCH("F",T21)))</formula>
    </cfRule>
  </conditionalFormatting>
  <conditionalFormatting sqref="L19">
    <cfRule type="containsText" dxfId="4217" priority="7245" operator="containsText" text="F">
      <formula>NOT(ISERROR(SEARCH("F",L19)))</formula>
    </cfRule>
  </conditionalFormatting>
  <conditionalFormatting sqref="R19:R25">
    <cfRule type="containsText" dxfId="4216" priority="7243" operator="containsText" text="Probation">
      <formula>NOT(ISERROR(SEARCH("Probation",R19)))</formula>
    </cfRule>
    <cfRule type="containsText" dxfId="4215" priority="7244" operator="containsText" text="Drop">
      <formula>NOT(ISERROR(SEARCH("Drop",R19)))</formula>
    </cfRule>
  </conditionalFormatting>
  <conditionalFormatting sqref="I20:J20">
    <cfRule type="cellIs" dxfId="4214" priority="7242" operator="between">
      <formula>0</formula>
      <formula>49</formula>
    </cfRule>
  </conditionalFormatting>
  <conditionalFormatting sqref="AI20:AK20 AX20:BA20 T20 V20:X20">
    <cfRule type="cellIs" dxfId="4213" priority="7241" operator="between">
      <formula>0</formula>
      <formula>49</formula>
    </cfRule>
  </conditionalFormatting>
  <conditionalFormatting sqref="AG19:AG25">
    <cfRule type="containsText" dxfId="4212" priority="7239" operator="containsText" text="Probation">
      <formula>NOT(ISERROR(SEARCH("Probation",AG19)))</formula>
    </cfRule>
    <cfRule type="containsText" dxfId="4211" priority="7240" operator="containsText" text="Drop">
      <formula>NOT(ISERROR(SEARCH("Drop",AG19)))</formula>
    </cfRule>
  </conditionalFormatting>
  <conditionalFormatting sqref="AV19:AV25">
    <cfRule type="containsText" dxfId="4210" priority="7237" operator="containsText" text="Probation">
      <formula>NOT(ISERROR(SEARCH("Probation",AV19)))</formula>
    </cfRule>
    <cfRule type="containsText" dxfId="4209" priority="7238" operator="containsText" text="Drop">
      <formula>NOT(ISERROR(SEARCH("Drop",AV19)))</formula>
    </cfRule>
  </conditionalFormatting>
  <conditionalFormatting sqref="T20:T23">
    <cfRule type="containsText" dxfId="4208" priority="7236" operator="containsText" text="F">
      <formula>NOT(ISERROR(SEARCH("F",T20)))</formula>
    </cfRule>
  </conditionalFormatting>
  <conditionalFormatting sqref="U22:U23">
    <cfRule type="containsText" dxfId="4207" priority="7235" operator="containsText" text="F">
      <formula>NOT(ISERROR(SEARCH("F",U22)))</formula>
    </cfRule>
  </conditionalFormatting>
  <conditionalFormatting sqref="V20:V23">
    <cfRule type="containsText" dxfId="4206" priority="7234" operator="containsText" text="F">
      <formula>NOT(ISERROR(SEARCH("F",V20)))</formula>
    </cfRule>
  </conditionalFormatting>
  <conditionalFormatting sqref="W20:W23">
    <cfRule type="containsText" dxfId="4205" priority="7233" operator="containsText" text="F">
      <formula>NOT(ISERROR(SEARCH("F",W20)))</formula>
    </cfRule>
  </conditionalFormatting>
  <conditionalFormatting sqref="T20 V20:W20">
    <cfRule type="cellIs" dxfId="4204" priority="7232" operator="between">
      <formula>0</formula>
      <formula>49</formula>
    </cfRule>
  </conditionalFormatting>
  <conditionalFormatting sqref="X22:Y23 X20:X21">
    <cfRule type="containsText" dxfId="4203" priority="7230" operator="containsText" text="F">
      <formula>NOT(ISERROR(SEARCH("F",X20)))</formula>
    </cfRule>
  </conditionalFormatting>
  <conditionalFormatting sqref="X22:Y23 X20:X21">
    <cfRule type="containsText" dxfId="4202" priority="7229" operator="containsText" text="F">
      <formula>NOT(ISERROR(SEARCH("F",X20)))</formula>
    </cfRule>
  </conditionalFormatting>
  <conditionalFormatting sqref="X20">
    <cfRule type="cellIs" dxfId="4201" priority="7228" operator="between">
      <formula>0</formula>
      <formula>49</formula>
    </cfRule>
  </conditionalFormatting>
  <conditionalFormatting sqref="AI19">
    <cfRule type="containsText" dxfId="4200" priority="7227" operator="containsText" text="F">
      <formula>NOT(ISERROR(SEARCH("F",AI19)))</formula>
    </cfRule>
  </conditionalFormatting>
  <conditionalFormatting sqref="AI20 AI22:AI23">
    <cfRule type="containsText" dxfId="4199" priority="7226" operator="containsText" text="F">
      <formula>NOT(ISERROR(SEARCH("F",AI20)))</formula>
    </cfRule>
  </conditionalFormatting>
  <conditionalFormatting sqref="AJ19">
    <cfRule type="containsText" dxfId="4198" priority="7225" operator="containsText" text="F">
      <formula>NOT(ISERROR(SEARCH("F",AJ19)))</formula>
    </cfRule>
  </conditionalFormatting>
  <conditionalFormatting sqref="AJ20 AJ22:AJ23">
    <cfRule type="containsText" dxfId="4197" priority="7224" operator="containsText" text="F">
      <formula>NOT(ISERROR(SEARCH("F",AJ20)))</formula>
    </cfRule>
  </conditionalFormatting>
  <conditionalFormatting sqref="AK19 AM19">
    <cfRule type="containsText" dxfId="4196" priority="7223" operator="containsText" text="F">
      <formula>NOT(ISERROR(SEARCH("F",AK19)))</formula>
    </cfRule>
  </conditionalFormatting>
  <conditionalFormatting sqref="AK20 AM22:AM23 AK22:AK23">
    <cfRule type="containsText" dxfId="4195" priority="7222" operator="containsText" text="F">
      <formula>NOT(ISERROR(SEARCH("F",AK20)))</formula>
    </cfRule>
  </conditionalFormatting>
  <conditionalFormatting sqref="AN19">
    <cfRule type="containsText" dxfId="4194" priority="7221" operator="containsText" text="F">
      <formula>NOT(ISERROR(SEARCH("F",AN19)))</formula>
    </cfRule>
  </conditionalFormatting>
  <conditionalFormatting sqref="AN22:AN23">
    <cfRule type="containsText" dxfId="4193" priority="7220" operator="containsText" text="F">
      <formula>NOT(ISERROR(SEARCH("F",AN22)))</formula>
    </cfRule>
  </conditionalFormatting>
  <conditionalFormatting sqref="AI19:AI20 AI22:AI23">
    <cfRule type="containsText" dxfId="4192" priority="7218" operator="containsText" text="F">
      <formula>NOT(ISERROR(SEARCH("F",AI19)))</formula>
    </cfRule>
  </conditionalFormatting>
  <conditionalFormatting sqref="AJ19:AJ20 AJ22:AJ23">
    <cfRule type="containsText" dxfId="4191" priority="7217" operator="containsText" text="F">
      <formula>NOT(ISERROR(SEARCH("F",AJ19)))</formula>
    </cfRule>
  </conditionalFormatting>
  <conditionalFormatting sqref="AK19:AK20 AK22:AK23">
    <cfRule type="containsText" dxfId="4190" priority="7216" operator="containsText" text="F">
      <formula>NOT(ISERROR(SEARCH("F",AK19)))</formula>
    </cfRule>
  </conditionalFormatting>
  <conditionalFormatting sqref="AM19 AM22:AM23">
    <cfRule type="containsText" dxfId="4189" priority="7215" operator="containsText" text="F">
      <formula>NOT(ISERROR(SEARCH("F",AM19)))</formula>
    </cfRule>
  </conditionalFormatting>
  <conditionalFormatting sqref="AI20:AK20">
    <cfRule type="cellIs" dxfId="4188" priority="7214" operator="between">
      <formula>0</formula>
      <formula>49</formula>
    </cfRule>
  </conditionalFormatting>
  <conditionalFormatting sqref="AN19">
    <cfRule type="containsText" dxfId="4187" priority="7213" operator="containsText" text="F">
      <formula>NOT(ISERROR(SEARCH("F",AN19)))</formula>
    </cfRule>
  </conditionalFormatting>
  <conditionalFormatting sqref="AN22:AN23">
    <cfRule type="containsText" dxfId="4186" priority="7212" operator="containsText" text="F">
      <formula>NOT(ISERROR(SEARCH("F",AN22)))</formula>
    </cfRule>
  </conditionalFormatting>
  <conditionalFormatting sqref="AN19 AN22:AN23">
    <cfRule type="containsText" dxfId="4185" priority="7211" operator="containsText" text="F">
      <formula>NOT(ISERROR(SEARCH("F",AN19)))</formula>
    </cfRule>
  </conditionalFormatting>
  <conditionalFormatting sqref="AX19">
    <cfRule type="containsText" dxfId="4184" priority="7210" operator="containsText" text="F">
      <formula>NOT(ISERROR(SEARCH("F",AX19)))</formula>
    </cfRule>
  </conditionalFormatting>
  <conditionalFormatting sqref="AX20 AX22:AX23">
    <cfRule type="containsText" dxfId="4183" priority="7209" operator="containsText" text="F">
      <formula>NOT(ISERROR(SEARCH("F",AX20)))</formula>
    </cfRule>
  </conditionalFormatting>
  <conditionalFormatting sqref="AY19">
    <cfRule type="containsText" dxfId="4182" priority="7208" operator="containsText" text="F">
      <formula>NOT(ISERROR(SEARCH("F",AY19)))</formula>
    </cfRule>
  </conditionalFormatting>
  <conditionalFormatting sqref="AY20:AY23">
    <cfRule type="containsText" dxfId="4181" priority="7207" operator="containsText" text="F">
      <formula>NOT(ISERROR(SEARCH("F",AY20)))</formula>
    </cfRule>
  </conditionalFormatting>
  <conditionalFormatting sqref="AZ19:BA19">
    <cfRule type="containsText" dxfId="4180" priority="7206" operator="containsText" text="F">
      <formula>NOT(ISERROR(SEARCH("F",AZ19)))</formula>
    </cfRule>
  </conditionalFormatting>
  <conditionalFormatting sqref="AZ20:BA23">
    <cfRule type="containsText" dxfId="4179" priority="7205" operator="containsText" text="F">
      <formula>NOT(ISERROR(SEARCH("F",AZ20)))</formula>
    </cfRule>
  </conditionalFormatting>
  <conditionalFormatting sqref="BB19">
    <cfRule type="containsText" dxfId="4178" priority="7204" operator="containsText" text="F">
      <formula>NOT(ISERROR(SEARCH("F",BB19)))</formula>
    </cfRule>
  </conditionalFormatting>
  <conditionalFormatting sqref="BB22:BB23">
    <cfRule type="containsText" dxfId="4177" priority="7203" operator="containsText" text="F">
      <formula>NOT(ISERROR(SEARCH("F",BB22)))</formula>
    </cfRule>
  </conditionalFormatting>
  <conditionalFormatting sqref="AX21">
    <cfRule type="containsText" dxfId="4176" priority="7202" operator="containsText" text="F">
      <formula>NOT(ISERROR(SEARCH("F",AX21)))</formula>
    </cfRule>
  </conditionalFormatting>
  <conditionalFormatting sqref="AX19:AX23">
    <cfRule type="containsText" dxfId="4175" priority="7201" operator="containsText" text="F">
      <formula>NOT(ISERROR(SEARCH("F",AX19)))</formula>
    </cfRule>
  </conditionalFormatting>
  <conditionalFormatting sqref="AY19:AY23">
    <cfRule type="containsText" dxfId="4174" priority="7200" operator="containsText" text="F">
      <formula>NOT(ISERROR(SEARCH("F",AY19)))</formula>
    </cfRule>
  </conditionalFormatting>
  <conditionalFormatting sqref="AZ19:AZ23">
    <cfRule type="containsText" dxfId="4173" priority="7199" operator="containsText" text="F">
      <formula>NOT(ISERROR(SEARCH("F",AZ19)))</formula>
    </cfRule>
  </conditionalFormatting>
  <conditionalFormatting sqref="BA19:BA23">
    <cfRule type="containsText" dxfId="4172" priority="7198" operator="containsText" text="F">
      <formula>NOT(ISERROR(SEARCH("F",BA19)))</formula>
    </cfRule>
  </conditionalFormatting>
  <conditionalFormatting sqref="AX20:BA20">
    <cfRule type="cellIs" dxfId="4171" priority="7197" operator="between">
      <formula>0</formula>
      <formula>49</formula>
    </cfRule>
  </conditionalFormatting>
  <conditionalFormatting sqref="BB19">
    <cfRule type="containsText" dxfId="4170" priority="7196" operator="containsText" text="F">
      <formula>NOT(ISERROR(SEARCH("F",BB19)))</formula>
    </cfRule>
  </conditionalFormatting>
  <conditionalFormatting sqref="BB22:BB23">
    <cfRule type="containsText" dxfId="4169" priority="7195" operator="containsText" text="F">
      <formula>NOT(ISERROR(SEARCH("F",BB22)))</formula>
    </cfRule>
  </conditionalFormatting>
  <conditionalFormatting sqref="BB19 BB22:BB23">
    <cfRule type="containsText" dxfId="4168" priority="7194" operator="containsText" text="F">
      <formula>NOT(ISERROR(SEARCH("F",BB19)))</formula>
    </cfRule>
  </conditionalFormatting>
  <conditionalFormatting sqref="K19:K21 K23">
    <cfRule type="containsText" dxfId="4167" priority="7192" operator="containsText" text="F">
      <formula>NOT(ISERROR(SEARCH("F",K19)))</formula>
    </cfRule>
  </conditionalFormatting>
  <conditionalFormatting sqref="K20">
    <cfRule type="cellIs" dxfId="4166" priority="7191" operator="between">
      <formula>0</formula>
      <formula>49</formula>
    </cfRule>
  </conditionalFormatting>
  <conditionalFormatting sqref="L19:L21 L23">
    <cfRule type="containsText" dxfId="4165" priority="7190" operator="containsText" text="F">
      <formula>NOT(ISERROR(SEARCH("F",L19)))</formula>
    </cfRule>
  </conditionalFormatting>
  <conditionalFormatting sqref="L20">
    <cfRule type="cellIs" dxfId="4164" priority="7189" operator="between">
      <formula>0</formula>
      <formula>49</formula>
    </cfRule>
  </conditionalFormatting>
  <conditionalFormatting sqref="CA19:CA25">
    <cfRule type="containsText" dxfId="4163" priority="7187" operator="containsText" text="Probation">
      <formula>NOT(ISERROR(SEARCH("Probation",CA19)))</formula>
    </cfRule>
    <cfRule type="containsText" dxfId="4162" priority="7188" operator="containsText" text="Drop">
      <formula>NOT(ISERROR(SEARCH("Drop",CA19)))</formula>
    </cfRule>
  </conditionalFormatting>
  <conditionalFormatting sqref="AG19:AG25">
    <cfRule type="containsText" dxfId="4161" priority="7185" operator="containsText" text="Probation">
      <formula>NOT(ISERROR(SEARCH("Probation",AG19)))</formula>
    </cfRule>
    <cfRule type="containsText" dxfId="4160" priority="7186" operator="containsText" text="Drop">
      <formula>NOT(ISERROR(SEARCH("Drop",AG19)))</formula>
    </cfRule>
  </conditionalFormatting>
  <conditionalFormatting sqref="AV19:AV25">
    <cfRule type="containsText" dxfId="4159" priority="7183" operator="containsText" text="Probation">
      <formula>NOT(ISERROR(SEARCH("Probation",AV19)))</formula>
    </cfRule>
    <cfRule type="containsText" dxfId="4158" priority="7184" operator="containsText" text="Drop">
      <formula>NOT(ISERROR(SEARCH("Drop",AV19)))</formula>
    </cfRule>
  </conditionalFormatting>
  <conditionalFormatting sqref="AV19:AV25">
    <cfRule type="containsText" dxfId="4157" priority="7181" operator="containsText" text="Probation">
      <formula>NOT(ISERROR(SEARCH("Probation",AV19)))</formula>
    </cfRule>
    <cfRule type="containsText" dxfId="4156" priority="7182" operator="containsText" text="Drop">
      <formula>NOT(ISERROR(SEARCH("Drop",AV19)))</formula>
    </cfRule>
  </conditionalFormatting>
  <conditionalFormatting sqref="BJ19:BJ25">
    <cfRule type="containsText" dxfId="4155" priority="7179" operator="containsText" text="Probation">
      <formula>NOT(ISERROR(SEARCH("Probation",BJ19)))</formula>
    </cfRule>
    <cfRule type="containsText" dxfId="4154" priority="7180" operator="containsText" text="Drop">
      <formula>NOT(ISERROR(SEARCH("Drop",BJ19)))</formula>
    </cfRule>
  </conditionalFormatting>
  <conditionalFormatting sqref="BJ19:BJ25">
    <cfRule type="containsText" dxfId="4153" priority="7177" operator="containsText" text="Probation">
      <formula>NOT(ISERROR(SEARCH("Probation",BJ19)))</formula>
    </cfRule>
    <cfRule type="containsText" dxfId="4152" priority="7178" operator="containsText" text="Drop">
      <formula>NOT(ISERROR(SEARCH("Drop",BJ19)))</formula>
    </cfRule>
  </conditionalFormatting>
  <conditionalFormatting sqref="BJ19:BJ25">
    <cfRule type="containsText" dxfId="4151" priority="7175" operator="containsText" text="Probation">
      <formula>NOT(ISERROR(SEARCH("Probation",BJ19)))</formula>
    </cfRule>
    <cfRule type="containsText" dxfId="4150" priority="7176" operator="containsText" text="Drop">
      <formula>NOT(ISERROR(SEARCH("Drop",BJ19)))</formula>
    </cfRule>
  </conditionalFormatting>
  <conditionalFormatting sqref="G20">
    <cfRule type="cellIs" dxfId="4149" priority="7174" operator="between">
      <formula>0</formula>
      <formula>24</formula>
    </cfRule>
  </conditionalFormatting>
  <conditionalFormatting sqref="BB24">
    <cfRule type="containsText" dxfId="4148" priority="7121" operator="containsText" text="F">
      <formula>NOT(ISERROR(SEARCH("F",BB24)))</formula>
    </cfRule>
  </conditionalFormatting>
  <conditionalFormatting sqref="AY25:BB25">
    <cfRule type="containsText" dxfId="4147" priority="7120" operator="containsText" text="F">
      <formula>NOT(ISERROR(SEARCH("F",AY25)))</formula>
    </cfRule>
  </conditionalFormatting>
  <conditionalFormatting sqref="G24:G25">
    <cfRule type="containsText" dxfId="4146" priority="7173" operator="containsText" text="F">
      <formula>NOT(ISERROR(SEARCH("F",G24)))</formula>
    </cfRule>
  </conditionalFormatting>
  <conditionalFormatting sqref="H24">
    <cfRule type="containsText" dxfId="4145" priority="7172" operator="containsText" text="F">
      <formula>NOT(ISERROR(SEARCH("F",H24)))</formula>
    </cfRule>
  </conditionalFormatting>
  <conditionalFormatting sqref="I24">
    <cfRule type="containsText" dxfId="4144" priority="7171" operator="containsText" text="F">
      <formula>NOT(ISERROR(SEARCH("F",I24)))</formula>
    </cfRule>
  </conditionalFormatting>
  <conditionalFormatting sqref="J24">
    <cfRule type="containsText" dxfId="4143" priority="7170" operator="containsText" text="F">
      <formula>NOT(ISERROR(SEARCH("F",J24)))</formula>
    </cfRule>
  </conditionalFormatting>
  <conditionalFormatting sqref="K24">
    <cfRule type="containsText" dxfId="4142" priority="7169" operator="containsText" text="F">
      <formula>NOT(ISERROR(SEARCH("F",K24)))</formula>
    </cfRule>
  </conditionalFormatting>
  <conditionalFormatting sqref="H24">
    <cfRule type="containsText" dxfId="4141" priority="7168" operator="containsText" text="F">
      <formula>NOT(ISERROR(SEARCH("F",H24)))</formula>
    </cfRule>
  </conditionalFormatting>
  <conditionalFormatting sqref="I24">
    <cfRule type="containsText" dxfId="4140" priority="7167" operator="containsText" text="F">
      <formula>NOT(ISERROR(SEARCH("F",I24)))</formula>
    </cfRule>
  </conditionalFormatting>
  <conditionalFormatting sqref="I24:K24">
    <cfRule type="containsText" dxfId="4139" priority="7166" operator="containsText" text="F">
      <formula>NOT(ISERROR(SEARCH("F",I24)))</formula>
    </cfRule>
  </conditionalFormatting>
  <conditionalFormatting sqref="I24:K24">
    <cfRule type="containsText" dxfId="4138" priority="7165" operator="containsText" text="F">
      <formula>NOT(ISERROR(SEARCH("F",I24)))</formula>
    </cfRule>
  </conditionalFormatting>
  <conditionalFormatting sqref="K24">
    <cfRule type="containsText" dxfId="4137" priority="7164" operator="containsText" text="F">
      <formula>NOT(ISERROR(SEARCH("F",K24)))</formula>
    </cfRule>
  </conditionalFormatting>
  <conditionalFormatting sqref="H25:K25">
    <cfRule type="containsText" dxfId="4136" priority="7163" operator="containsText" text="F">
      <formula>NOT(ISERROR(SEARCH("F",H25)))</formula>
    </cfRule>
  </conditionalFormatting>
  <conditionalFormatting sqref="L24">
    <cfRule type="containsText" dxfId="4135" priority="7162" operator="containsText" text="F">
      <formula>NOT(ISERROR(SEARCH("F",L24)))</formula>
    </cfRule>
  </conditionalFormatting>
  <conditionalFormatting sqref="L24">
    <cfRule type="containsText" dxfId="4134" priority="7161" operator="containsText" text="F">
      <formula>NOT(ISERROR(SEARCH("F",L24)))</formula>
    </cfRule>
  </conditionalFormatting>
  <conditionalFormatting sqref="L24">
    <cfRule type="containsText" dxfId="4133" priority="7160" operator="containsText" text="F">
      <formula>NOT(ISERROR(SEARCH("F",L24)))</formula>
    </cfRule>
  </conditionalFormatting>
  <conditionalFormatting sqref="L24">
    <cfRule type="containsText" dxfId="4132" priority="7159" operator="containsText" text="F">
      <formula>NOT(ISERROR(SEARCH("F",L24)))</formula>
    </cfRule>
  </conditionalFormatting>
  <conditionalFormatting sqref="L25">
    <cfRule type="containsText" dxfId="4131" priority="7158" operator="containsText" text="F">
      <formula>NOT(ISERROR(SEARCH("F",L25)))</formula>
    </cfRule>
  </conditionalFormatting>
  <conditionalFormatting sqref="T24:T25">
    <cfRule type="containsText" dxfId="4130" priority="7157" operator="containsText" text="F">
      <formula>NOT(ISERROR(SEARCH("F",T24)))</formula>
    </cfRule>
  </conditionalFormatting>
  <conditionalFormatting sqref="U24">
    <cfRule type="containsText" dxfId="4129" priority="7156" operator="containsText" text="F">
      <formula>NOT(ISERROR(SEARCH("F",U24)))</formula>
    </cfRule>
  </conditionalFormatting>
  <conditionalFormatting sqref="V24">
    <cfRule type="containsText" dxfId="4128" priority="7155" operator="containsText" text="F">
      <formula>NOT(ISERROR(SEARCH("F",V24)))</formula>
    </cfRule>
  </conditionalFormatting>
  <conditionalFormatting sqref="W24">
    <cfRule type="containsText" dxfId="4127" priority="7154" operator="containsText" text="F">
      <formula>NOT(ISERROR(SEARCH("F",W24)))</formula>
    </cfRule>
  </conditionalFormatting>
  <conditionalFormatting sqref="X24">
    <cfRule type="containsText" dxfId="4126" priority="7153" operator="containsText" text="F">
      <formula>NOT(ISERROR(SEARCH("F",X24)))</formula>
    </cfRule>
  </conditionalFormatting>
  <conditionalFormatting sqref="U24">
    <cfRule type="containsText" dxfId="4125" priority="7152" operator="containsText" text="F">
      <formula>NOT(ISERROR(SEARCH("F",U24)))</formula>
    </cfRule>
  </conditionalFormatting>
  <conditionalFormatting sqref="V24">
    <cfRule type="containsText" dxfId="4124" priority="7151" operator="containsText" text="F">
      <formula>NOT(ISERROR(SEARCH("F",V24)))</formula>
    </cfRule>
  </conditionalFormatting>
  <conditionalFormatting sqref="V24:X24">
    <cfRule type="containsText" dxfId="4123" priority="7150" operator="containsText" text="F">
      <formula>NOT(ISERROR(SEARCH("F",V24)))</formula>
    </cfRule>
  </conditionalFormatting>
  <conditionalFormatting sqref="V24:X24">
    <cfRule type="containsText" dxfId="4122" priority="7149" operator="containsText" text="F">
      <formula>NOT(ISERROR(SEARCH("F",V24)))</formula>
    </cfRule>
  </conditionalFormatting>
  <conditionalFormatting sqref="X24">
    <cfRule type="containsText" dxfId="4121" priority="7148" operator="containsText" text="F">
      <formula>NOT(ISERROR(SEARCH("F",X24)))</formula>
    </cfRule>
  </conditionalFormatting>
  <conditionalFormatting sqref="U25:X25">
    <cfRule type="containsText" dxfId="4120" priority="7147" operator="containsText" text="F">
      <formula>NOT(ISERROR(SEARCH("F",U25)))</formula>
    </cfRule>
  </conditionalFormatting>
  <conditionalFormatting sqref="Y24">
    <cfRule type="containsText" dxfId="4119" priority="7146" operator="containsText" text="F">
      <formula>NOT(ISERROR(SEARCH("F",Y24)))</formula>
    </cfRule>
  </conditionalFormatting>
  <conditionalFormatting sqref="Y24">
    <cfRule type="containsText" dxfId="4118" priority="7145" operator="containsText" text="F">
      <formula>NOT(ISERROR(SEARCH("F",Y24)))</formula>
    </cfRule>
  </conditionalFormatting>
  <conditionalFormatting sqref="Y24">
    <cfRule type="containsText" dxfId="4117" priority="7144" operator="containsText" text="F">
      <formula>NOT(ISERROR(SEARCH("F",Y24)))</formula>
    </cfRule>
  </conditionalFormatting>
  <conditionalFormatting sqref="Y24">
    <cfRule type="containsText" dxfId="4116" priority="7143" operator="containsText" text="F">
      <formula>NOT(ISERROR(SEARCH("F",Y24)))</formula>
    </cfRule>
  </conditionalFormatting>
  <conditionalFormatting sqref="Y25">
    <cfRule type="containsText" dxfId="4115" priority="7142" operator="containsText" text="F">
      <formula>NOT(ISERROR(SEARCH("F",Y25)))</formula>
    </cfRule>
  </conditionalFormatting>
  <conditionalFormatting sqref="AI24:AI25">
    <cfRule type="containsText" dxfId="4114" priority="7141" operator="containsText" text="F">
      <formula>NOT(ISERROR(SEARCH("F",AI24)))</formula>
    </cfRule>
  </conditionalFormatting>
  <conditionalFormatting sqref="AJ24">
    <cfRule type="containsText" dxfId="4113" priority="7140" operator="containsText" text="F">
      <formula>NOT(ISERROR(SEARCH("F",AJ24)))</formula>
    </cfRule>
  </conditionalFormatting>
  <conditionalFormatting sqref="AK24">
    <cfRule type="containsText" dxfId="4112" priority="7139" operator="containsText" text="F">
      <formula>NOT(ISERROR(SEARCH("F",AK24)))</formula>
    </cfRule>
  </conditionalFormatting>
  <conditionalFormatting sqref="AM24">
    <cfRule type="containsText" dxfId="4111" priority="7138" operator="containsText" text="F">
      <formula>NOT(ISERROR(SEARCH("F",AM24)))</formula>
    </cfRule>
  </conditionalFormatting>
  <conditionalFormatting sqref="AN24">
    <cfRule type="containsText" dxfId="4110" priority="7137" operator="containsText" text="F">
      <formula>NOT(ISERROR(SEARCH("F",AN24)))</formula>
    </cfRule>
  </conditionalFormatting>
  <conditionalFormatting sqref="AJ24">
    <cfRule type="containsText" dxfId="4109" priority="7136" operator="containsText" text="F">
      <formula>NOT(ISERROR(SEARCH("F",AJ24)))</formula>
    </cfRule>
  </conditionalFormatting>
  <conditionalFormatting sqref="AK24">
    <cfRule type="containsText" dxfId="4108" priority="7135" operator="containsText" text="F">
      <formula>NOT(ISERROR(SEARCH("F",AK24)))</formula>
    </cfRule>
  </conditionalFormatting>
  <conditionalFormatting sqref="AK24 AM24:AN24">
    <cfRule type="containsText" dxfId="4107" priority="7134" operator="containsText" text="F">
      <formula>NOT(ISERROR(SEARCH("F",AK24)))</formula>
    </cfRule>
  </conditionalFormatting>
  <conditionalFormatting sqref="AK24 AM24:AN24">
    <cfRule type="containsText" dxfId="4106" priority="7133" operator="containsText" text="F">
      <formula>NOT(ISERROR(SEARCH("F",AK24)))</formula>
    </cfRule>
  </conditionalFormatting>
  <conditionalFormatting sqref="AN24">
    <cfRule type="containsText" dxfId="4105" priority="7132" operator="containsText" text="F">
      <formula>NOT(ISERROR(SEARCH("F",AN24)))</formula>
    </cfRule>
  </conditionalFormatting>
  <conditionalFormatting sqref="AJ25:AK25 AM25:AN25">
    <cfRule type="containsText" dxfId="4104" priority="7131" operator="containsText" text="F">
      <formula>NOT(ISERROR(SEARCH("F",AJ25)))</formula>
    </cfRule>
  </conditionalFormatting>
  <conditionalFormatting sqref="AX24:AX25">
    <cfRule type="containsText" dxfId="4103" priority="7130" operator="containsText" text="F">
      <formula>NOT(ISERROR(SEARCH("F",AX24)))</formula>
    </cfRule>
  </conditionalFormatting>
  <conditionalFormatting sqref="AY24">
    <cfRule type="containsText" dxfId="4102" priority="7129" operator="containsText" text="F">
      <formula>NOT(ISERROR(SEARCH("F",AY24)))</formula>
    </cfRule>
  </conditionalFormatting>
  <conditionalFormatting sqref="AZ24">
    <cfRule type="containsText" dxfId="4101" priority="7128" operator="containsText" text="F">
      <formula>NOT(ISERROR(SEARCH("F",AZ24)))</formula>
    </cfRule>
  </conditionalFormatting>
  <conditionalFormatting sqref="BA24">
    <cfRule type="containsText" dxfId="4100" priority="7127" operator="containsText" text="F">
      <formula>NOT(ISERROR(SEARCH("F",BA24)))</formula>
    </cfRule>
  </conditionalFormatting>
  <conditionalFormatting sqref="BB24">
    <cfRule type="containsText" dxfId="4099" priority="7126" operator="containsText" text="F">
      <formula>NOT(ISERROR(SEARCH("F",BB24)))</formula>
    </cfRule>
  </conditionalFormatting>
  <conditionalFormatting sqref="AY24">
    <cfRule type="containsText" dxfId="4098" priority="7125" operator="containsText" text="F">
      <formula>NOT(ISERROR(SEARCH("F",AY24)))</formula>
    </cfRule>
  </conditionalFormatting>
  <conditionalFormatting sqref="AZ24">
    <cfRule type="containsText" dxfId="4097" priority="7124" operator="containsText" text="F">
      <formula>NOT(ISERROR(SEARCH("F",AZ24)))</formula>
    </cfRule>
  </conditionalFormatting>
  <conditionalFormatting sqref="AZ24:BB24">
    <cfRule type="containsText" dxfId="4096" priority="7123" operator="containsText" text="F">
      <formula>NOT(ISERROR(SEARCH("F",AZ24)))</formula>
    </cfRule>
  </conditionalFormatting>
  <conditionalFormatting sqref="AZ24:BB24">
    <cfRule type="containsText" dxfId="4095" priority="7122" operator="containsText" text="F">
      <formula>NOT(ISERROR(SEARCH("F",AZ24)))</formula>
    </cfRule>
  </conditionalFormatting>
  <conditionalFormatting sqref="AL19">
    <cfRule type="containsText" dxfId="4094" priority="7119" operator="containsText" text="F">
      <formula>NOT(ISERROR(SEARCH("F",AL19)))</formula>
    </cfRule>
  </conditionalFormatting>
  <conditionalFormatting sqref="AL20 AL22:AL23">
    <cfRule type="containsText" dxfId="4093" priority="7118" operator="containsText" text="F">
      <formula>NOT(ISERROR(SEARCH("F",AL20)))</formula>
    </cfRule>
  </conditionalFormatting>
  <conditionalFormatting sqref="AL20">
    <cfRule type="cellIs" dxfId="4092" priority="7117" operator="between">
      <formula>0</formula>
      <formula>49</formula>
    </cfRule>
  </conditionalFormatting>
  <conditionalFormatting sqref="AL19">
    <cfRule type="containsText" dxfId="4091" priority="7116" operator="containsText" text="F">
      <formula>NOT(ISERROR(SEARCH("F",AL19)))</formula>
    </cfRule>
  </conditionalFormatting>
  <conditionalFormatting sqref="AL20 AL22:AL23">
    <cfRule type="containsText" dxfId="4090" priority="7115" operator="containsText" text="F">
      <formula>NOT(ISERROR(SEARCH("F",AL20)))</formula>
    </cfRule>
  </conditionalFormatting>
  <conditionalFormatting sqref="AL19:AL20 AL22:AL23">
    <cfRule type="containsText" dxfId="4089" priority="7114" operator="containsText" text="F">
      <formula>NOT(ISERROR(SEARCH("F",AL19)))</formula>
    </cfRule>
  </conditionalFormatting>
  <conditionalFormatting sqref="AL20">
    <cfRule type="cellIs" dxfId="4088" priority="7113" operator="between">
      <formula>0</formula>
      <formula>49</formula>
    </cfRule>
  </conditionalFormatting>
  <conditionalFormatting sqref="AL24">
    <cfRule type="containsText" dxfId="4087" priority="7112" operator="containsText" text="F">
      <formula>NOT(ISERROR(SEARCH("F",AL24)))</formula>
    </cfRule>
  </conditionalFormatting>
  <conditionalFormatting sqref="AL24">
    <cfRule type="containsText" dxfId="4086" priority="7111" operator="containsText" text="F">
      <formula>NOT(ISERROR(SEARCH("F",AL24)))</formula>
    </cfRule>
  </conditionalFormatting>
  <conditionalFormatting sqref="AL24">
    <cfRule type="containsText" dxfId="4085" priority="7110" operator="containsText" text="F">
      <formula>NOT(ISERROR(SEARCH("F",AL24)))</formula>
    </cfRule>
  </conditionalFormatting>
  <conditionalFormatting sqref="AL24">
    <cfRule type="containsText" dxfId="4084" priority="7109" operator="containsText" text="F">
      <formula>NOT(ISERROR(SEARCH("F",AL24)))</formula>
    </cfRule>
  </conditionalFormatting>
  <conditionalFormatting sqref="AL25">
    <cfRule type="containsText" dxfId="4083" priority="7108" operator="containsText" text="F">
      <formula>NOT(ISERROR(SEARCH("F",AL25)))</formula>
    </cfRule>
  </conditionalFormatting>
  <conditionalFormatting sqref="G22">
    <cfRule type="containsText" dxfId="4082" priority="7107" operator="containsText" text="F">
      <formula>NOT(ISERROR(SEARCH("F",G22)))</formula>
    </cfRule>
  </conditionalFormatting>
  <conditionalFormatting sqref="H22">
    <cfRule type="containsText" dxfId="4081" priority="7106" operator="containsText" text="F">
      <formula>NOT(ISERROR(SEARCH("F",H22)))</formula>
    </cfRule>
  </conditionalFormatting>
  <conditionalFormatting sqref="I22:J22">
    <cfRule type="containsText" dxfId="4080" priority="7105" operator="containsText" text="F">
      <formula>NOT(ISERROR(SEARCH("F",I22)))</formula>
    </cfRule>
  </conditionalFormatting>
  <conditionalFormatting sqref="K22:L22">
    <cfRule type="containsText" dxfId="4079" priority="7104" operator="containsText" text="F">
      <formula>NOT(ISERROR(SEARCH("F",K22)))</formula>
    </cfRule>
  </conditionalFormatting>
  <conditionalFormatting sqref="G22">
    <cfRule type="containsText" dxfId="4078" priority="7103" operator="containsText" text="F">
      <formula>NOT(ISERROR(SEARCH("F",G22)))</formula>
    </cfRule>
  </conditionalFormatting>
  <conditionalFormatting sqref="H22">
    <cfRule type="containsText" dxfId="4077" priority="7102" operator="containsText" text="F">
      <formula>NOT(ISERROR(SEARCH("F",H22)))</formula>
    </cfRule>
  </conditionalFormatting>
  <conditionalFormatting sqref="I22">
    <cfRule type="containsText" dxfId="4076" priority="7101" operator="containsText" text="F">
      <formula>NOT(ISERROR(SEARCH("F",I22)))</formula>
    </cfRule>
  </conditionalFormatting>
  <conditionalFormatting sqref="J22">
    <cfRule type="containsText" dxfId="4075" priority="7100" operator="containsText" text="F">
      <formula>NOT(ISERROR(SEARCH("F",J22)))</formula>
    </cfRule>
  </conditionalFormatting>
  <conditionalFormatting sqref="K22:L22">
    <cfRule type="containsText" dxfId="4074" priority="7099" operator="containsText" text="F">
      <formula>NOT(ISERROR(SEARCH("F",K22)))</formula>
    </cfRule>
  </conditionalFormatting>
  <conditionalFormatting sqref="K22:L22">
    <cfRule type="containsText" dxfId="4073" priority="7098" operator="containsText" text="F">
      <formula>NOT(ISERROR(SEARCH("F",K22)))</formula>
    </cfRule>
  </conditionalFormatting>
  <conditionalFormatting sqref="Y20">
    <cfRule type="cellIs" dxfId="4072" priority="7097" operator="between">
      <formula>0</formula>
      <formula>24</formula>
    </cfRule>
  </conditionalFormatting>
  <conditionalFormatting sqref="AM20">
    <cfRule type="cellIs" dxfId="4071" priority="7092" operator="between">
      <formula>0</formula>
      <formula>24</formula>
    </cfRule>
  </conditionalFormatting>
  <conditionalFormatting sqref="AN20">
    <cfRule type="containsText" dxfId="4070" priority="7091" operator="containsText" text="F">
      <formula>NOT(ISERROR(SEARCH("F",AN20)))</formula>
    </cfRule>
  </conditionalFormatting>
  <conditionalFormatting sqref="AN20">
    <cfRule type="cellIs" dxfId="4069" priority="7090" operator="between">
      <formula>0</formula>
      <formula>49</formula>
    </cfRule>
  </conditionalFormatting>
  <conditionalFormatting sqref="AN20">
    <cfRule type="containsText" dxfId="4068" priority="7089" operator="containsText" text="F">
      <formula>NOT(ISERROR(SEARCH("F",AN20)))</formula>
    </cfRule>
  </conditionalFormatting>
  <conditionalFormatting sqref="AN20">
    <cfRule type="containsText" dxfId="4067" priority="7088" operator="containsText" text="F">
      <formula>NOT(ISERROR(SEARCH("F",AN20)))</formula>
    </cfRule>
  </conditionalFormatting>
  <conditionalFormatting sqref="AN20">
    <cfRule type="cellIs" dxfId="4066" priority="7087" operator="between">
      <formula>0</formula>
      <formula>49</formula>
    </cfRule>
  </conditionalFormatting>
  <conditionalFormatting sqref="BY26:BY32">
    <cfRule type="cellIs" dxfId="4065" priority="7086" operator="equal">
      <formula>"F"</formula>
    </cfRule>
  </conditionalFormatting>
  <conditionalFormatting sqref="CA26:CA32">
    <cfRule type="containsText" dxfId="4064" priority="7085" operator="containsText" text="Drop Out">
      <formula>NOT(ISERROR(SEARCH("Drop Out",CA26)))</formula>
    </cfRule>
  </conditionalFormatting>
  <conditionalFormatting sqref="G26 G28 G30">
    <cfRule type="containsText" dxfId="4063" priority="7084" operator="containsText" text="F">
      <formula>NOT(ISERROR(SEARCH("F",G26)))</formula>
    </cfRule>
  </conditionalFormatting>
  <conditionalFormatting sqref="H26 H30">
    <cfRule type="containsText" dxfId="4062" priority="7083" operator="containsText" text="F">
      <formula>NOT(ISERROR(SEARCH("F",H26)))</formula>
    </cfRule>
  </conditionalFormatting>
  <conditionalFormatting sqref="I26:I28 I30">
    <cfRule type="containsText" dxfId="4061" priority="7082" operator="containsText" text="F">
      <formula>NOT(ISERROR(SEARCH("F",I26)))</formula>
    </cfRule>
  </conditionalFormatting>
  <conditionalFormatting sqref="J26:J28 J30">
    <cfRule type="containsText" dxfId="4060" priority="7081" operator="containsText" text="F">
      <formula>NOT(ISERROR(SEARCH("F",J26)))</formula>
    </cfRule>
  </conditionalFormatting>
  <conditionalFormatting sqref="K26">
    <cfRule type="containsText" dxfId="4059" priority="7080" operator="containsText" text="F">
      <formula>NOT(ISERROR(SEARCH("F",K26)))</formula>
    </cfRule>
  </conditionalFormatting>
  <conditionalFormatting sqref="L27:L28 L30">
    <cfRule type="containsText" dxfId="4058" priority="7079" operator="containsText" text="F">
      <formula>NOT(ISERROR(SEARCH("F",L27)))</formula>
    </cfRule>
  </conditionalFormatting>
  <conditionalFormatting sqref="K27:K28 K30">
    <cfRule type="containsText" dxfId="4057" priority="7078" operator="containsText" text="F">
      <formula>NOT(ISERROR(SEARCH("F",K27)))</formula>
    </cfRule>
  </conditionalFormatting>
  <conditionalFormatting sqref="T27 T29:T30">
    <cfRule type="containsText" dxfId="4056" priority="7076" operator="containsText" text="F">
      <formula>NOT(ISERROR(SEARCH("F",T27)))</formula>
    </cfRule>
  </conditionalFormatting>
  <conditionalFormatting sqref="U29:U30">
    <cfRule type="containsText" dxfId="4055" priority="7074" operator="containsText" text="F">
      <formula>NOT(ISERROR(SEARCH("F",U29)))</formula>
    </cfRule>
  </conditionalFormatting>
  <conditionalFormatting sqref="V27:W30">
    <cfRule type="containsText" dxfId="4054" priority="7072" operator="containsText" text="F">
      <formula>NOT(ISERROR(SEARCH("F",V27)))</formula>
    </cfRule>
  </conditionalFormatting>
  <conditionalFormatting sqref="X29:Y30 X27:X28">
    <cfRule type="containsText" dxfId="4053" priority="7070" operator="containsText" text="F">
      <formula>NOT(ISERROR(SEARCH("F",X27)))</formula>
    </cfRule>
  </conditionalFormatting>
  <conditionalFormatting sqref="AI26:AK26 AM26:AN26">
    <cfRule type="containsText" dxfId="4052" priority="7069" operator="containsText" text="F">
      <formula>NOT(ISERROR(SEARCH("F",AI26)))</formula>
    </cfRule>
  </conditionalFormatting>
  <conditionalFormatting sqref="AI27:AK27 AM29:AN30 AI29:AK30">
    <cfRule type="containsText" dxfId="4051" priority="7068" operator="containsText" text="F">
      <formula>NOT(ISERROR(SEARCH("F",AI27)))</formula>
    </cfRule>
  </conditionalFormatting>
  <conditionalFormatting sqref="AX26:BB26">
    <cfRule type="containsText" dxfId="4050" priority="7067" operator="containsText" text="F">
      <formula>NOT(ISERROR(SEARCH("F",AX26)))</formula>
    </cfRule>
  </conditionalFormatting>
  <conditionalFormatting sqref="AX29:BB30 AX27:BA28">
    <cfRule type="containsText" dxfId="4049" priority="7066" operator="containsText" text="F">
      <formula>NOT(ISERROR(SEARCH("F",AX27)))</formula>
    </cfRule>
  </conditionalFormatting>
  <conditionalFormatting sqref="T28">
    <cfRule type="containsText" dxfId="4048" priority="7065" operator="containsText" text="F">
      <formula>NOT(ISERROR(SEARCH("F",T28)))</formula>
    </cfRule>
  </conditionalFormatting>
  <conditionalFormatting sqref="L26">
    <cfRule type="containsText" dxfId="4047" priority="7064" operator="containsText" text="F">
      <formula>NOT(ISERROR(SEARCH("F",L26)))</formula>
    </cfRule>
  </conditionalFormatting>
  <conditionalFormatting sqref="R26:R32">
    <cfRule type="containsText" dxfId="4046" priority="7062" operator="containsText" text="Probation">
      <formula>NOT(ISERROR(SEARCH("Probation",R26)))</formula>
    </cfRule>
    <cfRule type="containsText" dxfId="4045" priority="7063" operator="containsText" text="Drop">
      <formula>NOT(ISERROR(SEARCH("Drop",R26)))</formula>
    </cfRule>
  </conditionalFormatting>
  <conditionalFormatting sqref="I27:J27">
    <cfRule type="cellIs" dxfId="4044" priority="7061" operator="between">
      <formula>0</formula>
      <formula>49</formula>
    </cfRule>
  </conditionalFormatting>
  <conditionalFormatting sqref="AI27:AK27 AX27:BA27 T27 V27:X27">
    <cfRule type="cellIs" dxfId="4043" priority="7060" operator="between">
      <formula>0</formula>
      <formula>49</formula>
    </cfRule>
  </conditionalFormatting>
  <conditionalFormatting sqref="AG26:AG32">
    <cfRule type="containsText" dxfId="4042" priority="7058" operator="containsText" text="Probation">
      <formula>NOT(ISERROR(SEARCH("Probation",AG26)))</formula>
    </cfRule>
    <cfRule type="containsText" dxfId="4041" priority="7059" operator="containsText" text="Drop">
      <formula>NOT(ISERROR(SEARCH("Drop",AG26)))</formula>
    </cfRule>
  </conditionalFormatting>
  <conditionalFormatting sqref="AV26:AV32">
    <cfRule type="containsText" dxfId="4040" priority="7056" operator="containsText" text="Probation">
      <formula>NOT(ISERROR(SEARCH("Probation",AV26)))</formula>
    </cfRule>
    <cfRule type="containsText" dxfId="4039" priority="7057" operator="containsText" text="Drop">
      <formula>NOT(ISERROR(SEARCH("Drop",AV26)))</formula>
    </cfRule>
  </conditionalFormatting>
  <conditionalFormatting sqref="T27:T30">
    <cfRule type="containsText" dxfId="4038" priority="7055" operator="containsText" text="F">
      <formula>NOT(ISERROR(SEARCH("F",T27)))</formula>
    </cfRule>
  </conditionalFormatting>
  <conditionalFormatting sqref="U29:U30">
    <cfRule type="containsText" dxfId="4037" priority="7054" operator="containsText" text="F">
      <formula>NOT(ISERROR(SEARCH("F",U29)))</formula>
    </cfRule>
  </conditionalFormatting>
  <conditionalFormatting sqref="V27:V30">
    <cfRule type="containsText" dxfId="4036" priority="7053" operator="containsText" text="F">
      <formula>NOT(ISERROR(SEARCH("F",V27)))</formula>
    </cfRule>
  </conditionalFormatting>
  <conditionalFormatting sqref="W27:W30">
    <cfRule type="containsText" dxfId="4035" priority="7052" operator="containsText" text="F">
      <formula>NOT(ISERROR(SEARCH("F",W27)))</formula>
    </cfRule>
  </conditionalFormatting>
  <conditionalFormatting sqref="T27 V27:W27">
    <cfRule type="cellIs" dxfId="4034" priority="7051" operator="between">
      <formula>0</formula>
      <formula>49</formula>
    </cfRule>
  </conditionalFormatting>
  <conditionalFormatting sqref="X29:Y30 X27:X28">
    <cfRule type="containsText" dxfId="4033" priority="7049" operator="containsText" text="F">
      <formula>NOT(ISERROR(SEARCH("F",X27)))</formula>
    </cfRule>
  </conditionalFormatting>
  <conditionalFormatting sqref="X29:Y30 X27:X28">
    <cfRule type="containsText" dxfId="4032" priority="7048" operator="containsText" text="F">
      <formula>NOT(ISERROR(SEARCH("F",X27)))</formula>
    </cfRule>
  </conditionalFormatting>
  <conditionalFormatting sqref="X27">
    <cfRule type="cellIs" dxfId="4031" priority="7047" operator="between">
      <formula>0</formula>
      <formula>49</formula>
    </cfRule>
  </conditionalFormatting>
  <conditionalFormatting sqref="AI26">
    <cfRule type="containsText" dxfId="4030" priority="7046" operator="containsText" text="F">
      <formula>NOT(ISERROR(SEARCH("F",AI26)))</formula>
    </cfRule>
  </conditionalFormatting>
  <conditionalFormatting sqref="AI27 AI29:AI30">
    <cfRule type="containsText" dxfId="4029" priority="7045" operator="containsText" text="F">
      <formula>NOT(ISERROR(SEARCH("F",AI27)))</formula>
    </cfRule>
  </conditionalFormatting>
  <conditionalFormatting sqref="AJ26">
    <cfRule type="containsText" dxfId="4028" priority="7044" operator="containsText" text="F">
      <formula>NOT(ISERROR(SEARCH("F",AJ26)))</formula>
    </cfRule>
  </conditionalFormatting>
  <conditionalFormatting sqref="AJ27 AJ29:AJ30">
    <cfRule type="containsText" dxfId="4027" priority="7043" operator="containsText" text="F">
      <formula>NOT(ISERROR(SEARCH("F",AJ27)))</formula>
    </cfRule>
  </conditionalFormatting>
  <conditionalFormatting sqref="AK26 AM26">
    <cfRule type="containsText" dxfId="4026" priority="7042" operator="containsText" text="F">
      <formula>NOT(ISERROR(SEARCH("F",AK26)))</formula>
    </cfRule>
  </conditionalFormatting>
  <conditionalFormatting sqref="AK27 AM29:AM30 AK29:AK30">
    <cfRule type="containsText" dxfId="4025" priority="7041" operator="containsText" text="F">
      <formula>NOT(ISERROR(SEARCH("F",AK27)))</formula>
    </cfRule>
  </conditionalFormatting>
  <conditionalFormatting sqref="AN26">
    <cfRule type="containsText" dxfId="4024" priority="7040" operator="containsText" text="F">
      <formula>NOT(ISERROR(SEARCH("F",AN26)))</formula>
    </cfRule>
  </conditionalFormatting>
  <conditionalFormatting sqref="AN29:AN30">
    <cfRule type="containsText" dxfId="4023" priority="7039" operator="containsText" text="F">
      <formula>NOT(ISERROR(SEARCH("F",AN29)))</formula>
    </cfRule>
  </conditionalFormatting>
  <conditionalFormatting sqref="AI26:AI27 AI29:AI30">
    <cfRule type="containsText" dxfId="4022" priority="7037" operator="containsText" text="F">
      <formula>NOT(ISERROR(SEARCH("F",AI26)))</formula>
    </cfRule>
  </conditionalFormatting>
  <conditionalFormatting sqref="AJ26:AJ27 AJ29:AJ30">
    <cfRule type="containsText" dxfId="4021" priority="7036" operator="containsText" text="F">
      <formula>NOT(ISERROR(SEARCH("F",AJ26)))</formula>
    </cfRule>
  </conditionalFormatting>
  <conditionalFormatting sqref="AK26:AK27 AK29:AK30">
    <cfRule type="containsText" dxfId="4020" priority="7035" operator="containsText" text="F">
      <formula>NOT(ISERROR(SEARCH("F",AK26)))</formula>
    </cfRule>
  </conditionalFormatting>
  <conditionalFormatting sqref="AM26 AM29:AM30">
    <cfRule type="containsText" dxfId="4019" priority="7034" operator="containsText" text="F">
      <formula>NOT(ISERROR(SEARCH("F",AM26)))</formula>
    </cfRule>
  </conditionalFormatting>
  <conditionalFormatting sqref="AI27:AK27">
    <cfRule type="cellIs" dxfId="4018" priority="7033" operator="between">
      <formula>0</formula>
      <formula>49</formula>
    </cfRule>
  </conditionalFormatting>
  <conditionalFormatting sqref="AN26">
    <cfRule type="containsText" dxfId="4017" priority="7032" operator="containsText" text="F">
      <formula>NOT(ISERROR(SEARCH("F",AN26)))</formula>
    </cfRule>
  </conditionalFormatting>
  <conditionalFormatting sqref="AN29:AN30">
    <cfRule type="containsText" dxfId="4016" priority="7031" operator="containsText" text="F">
      <formula>NOT(ISERROR(SEARCH("F",AN29)))</formula>
    </cfRule>
  </conditionalFormatting>
  <conditionalFormatting sqref="AN26 AN29:AN30">
    <cfRule type="containsText" dxfId="4015" priority="7030" operator="containsText" text="F">
      <formula>NOT(ISERROR(SEARCH("F",AN26)))</formula>
    </cfRule>
  </conditionalFormatting>
  <conditionalFormatting sqref="AX26">
    <cfRule type="containsText" dxfId="4014" priority="7029" operator="containsText" text="F">
      <formula>NOT(ISERROR(SEARCH("F",AX26)))</formula>
    </cfRule>
  </conditionalFormatting>
  <conditionalFormatting sqref="AX27 AX29:AX30">
    <cfRule type="containsText" dxfId="4013" priority="7028" operator="containsText" text="F">
      <formula>NOT(ISERROR(SEARCH("F",AX27)))</formula>
    </cfRule>
  </conditionalFormatting>
  <conditionalFormatting sqref="AY26">
    <cfRule type="containsText" dxfId="4012" priority="7027" operator="containsText" text="F">
      <formula>NOT(ISERROR(SEARCH("F",AY26)))</formula>
    </cfRule>
  </conditionalFormatting>
  <conditionalFormatting sqref="AY27:AY30">
    <cfRule type="containsText" dxfId="4011" priority="7026" operator="containsText" text="F">
      <formula>NOT(ISERROR(SEARCH("F",AY27)))</formula>
    </cfRule>
  </conditionalFormatting>
  <conditionalFormatting sqref="AZ26:BA26">
    <cfRule type="containsText" dxfId="4010" priority="7025" operator="containsText" text="F">
      <formula>NOT(ISERROR(SEARCH("F",AZ26)))</formula>
    </cfRule>
  </conditionalFormatting>
  <conditionalFormatting sqref="AZ27:BA30">
    <cfRule type="containsText" dxfId="4009" priority="7024" operator="containsText" text="F">
      <formula>NOT(ISERROR(SEARCH("F",AZ27)))</formula>
    </cfRule>
  </conditionalFormatting>
  <conditionalFormatting sqref="BB26">
    <cfRule type="containsText" dxfId="4008" priority="7023" operator="containsText" text="F">
      <formula>NOT(ISERROR(SEARCH("F",BB26)))</formula>
    </cfRule>
  </conditionalFormatting>
  <conditionalFormatting sqref="BB29:BB30">
    <cfRule type="containsText" dxfId="4007" priority="7022" operator="containsText" text="F">
      <formula>NOT(ISERROR(SEARCH("F",BB29)))</formula>
    </cfRule>
  </conditionalFormatting>
  <conditionalFormatting sqref="AX28">
    <cfRule type="containsText" dxfId="4006" priority="7021" operator="containsText" text="F">
      <formula>NOT(ISERROR(SEARCH("F",AX28)))</formula>
    </cfRule>
  </conditionalFormatting>
  <conditionalFormatting sqref="AX26:AX30">
    <cfRule type="containsText" dxfId="4005" priority="7020" operator="containsText" text="F">
      <formula>NOT(ISERROR(SEARCH("F",AX26)))</formula>
    </cfRule>
  </conditionalFormatting>
  <conditionalFormatting sqref="AY26:AY30">
    <cfRule type="containsText" dxfId="4004" priority="7019" operator="containsText" text="F">
      <formula>NOT(ISERROR(SEARCH("F",AY26)))</formula>
    </cfRule>
  </conditionalFormatting>
  <conditionalFormatting sqref="AZ26:AZ30">
    <cfRule type="containsText" dxfId="4003" priority="7018" operator="containsText" text="F">
      <formula>NOT(ISERROR(SEARCH("F",AZ26)))</formula>
    </cfRule>
  </conditionalFormatting>
  <conditionalFormatting sqref="BA26:BA30">
    <cfRule type="containsText" dxfId="4002" priority="7017" operator="containsText" text="F">
      <formula>NOT(ISERROR(SEARCH("F",BA26)))</formula>
    </cfRule>
  </conditionalFormatting>
  <conditionalFormatting sqref="AX27:BA27">
    <cfRule type="cellIs" dxfId="4001" priority="7016" operator="between">
      <formula>0</formula>
      <formula>49</formula>
    </cfRule>
  </conditionalFormatting>
  <conditionalFormatting sqref="BB26">
    <cfRule type="containsText" dxfId="4000" priority="7015" operator="containsText" text="F">
      <formula>NOT(ISERROR(SEARCH("F",BB26)))</formula>
    </cfRule>
  </conditionalFormatting>
  <conditionalFormatting sqref="BB29:BB30">
    <cfRule type="containsText" dxfId="3999" priority="7014" operator="containsText" text="F">
      <formula>NOT(ISERROR(SEARCH("F",BB29)))</formula>
    </cfRule>
  </conditionalFormatting>
  <conditionalFormatting sqref="BB26 BB29:BB30">
    <cfRule type="containsText" dxfId="3998" priority="7013" operator="containsText" text="F">
      <formula>NOT(ISERROR(SEARCH("F",BB26)))</formula>
    </cfRule>
  </conditionalFormatting>
  <conditionalFormatting sqref="K26:K28 K30">
    <cfRule type="containsText" dxfId="3997" priority="7011" operator="containsText" text="F">
      <formula>NOT(ISERROR(SEARCH("F",K26)))</formula>
    </cfRule>
  </conditionalFormatting>
  <conditionalFormatting sqref="K27">
    <cfRule type="cellIs" dxfId="3996" priority="7010" operator="between">
      <formula>0</formula>
      <formula>49</formula>
    </cfRule>
  </conditionalFormatting>
  <conditionalFormatting sqref="L26:L28 L30">
    <cfRule type="containsText" dxfId="3995" priority="7009" operator="containsText" text="F">
      <formula>NOT(ISERROR(SEARCH("F",L26)))</formula>
    </cfRule>
  </conditionalFormatting>
  <conditionalFormatting sqref="L27">
    <cfRule type="cellIs" dxfId="3994" priority="7008" operator="between">
      <formula>0</formula>
      <formula>49</formula>
    </cfRule>
  </conditionalFormatting>
  <conditionalFormatting sqref="CA26:CA32">
    <cfRule type="containsText" dxfId="3993" priority="7006" operator="containsText" text="Probation">
      <formula>NOT(ISERROR(SEARCH("Probation",CA26)))</formula>
    </cfRule>
    <cfRule type="containsText" dxfId="3992" priority="7007" operator="containsText" text="Drop">
      <formula>NOT(ISERROR(SEARCH("Drop",CA26)))</formula>
    </cfRule>
  </conditionalFormatting>
  <conditionalFormatting sqref="AG26:AG32">
    <cfRule type="containsText" dxfId="3991" priority="7004" operator="containsText" text="Probation">
      <formula>NOT(ISERROR(SEARCH("Probation",AG26)))</formula>
    </cfRule>
    <cfRule type="containsText" dxfId="3990" priority="7005" operator="containsText" text="Drop">
      <formula>NOT(ISERROR(SEARCH("Drop",AG26)))</formula>
    </cfRule>
  </conditionalFormatting>
  <conditionalFormatting sqref="AV26:AV32">
    <cfRule type="containsText" dxfId="3989" priority="7002" operator="containsText" text="Probation">
      <formula>NOT(ISERROR(SEARCH("Probation",AV26)))</formula>
    </cfRule>
    <cfRule type="containsText" dxfId="3988" priority="7003" operator="containsText" text="Drop">
      <formula>NOT(ISERROR(SEARCH("Drop",AV26)))</formula>
    </cfRule>
  </conditionalFormatting>
  <conditionalFormatting sqref="AV26:AV32">
    <cfRule type="containsText" dxfId="3987" priority="7000" operator="containsText" text="Probation">
      <formula>NOT(ISERROR(SEARCH("Probation",AV26)))</formula>
    </cfRule>
    <cfRule type="containsText" dxfId="3986" priority="7001" operator="containsText" text="Drop">
      <formula>NOT(ISERROR(SEARCH("Drop",AV26)))</formula>
    </cfRule>
  </conditionalFormatting>
  <conditionalFormatting sqref="BJ26:BJ32">
    <cfRule type="containsText" dxfId="3985" priority="6998" operator="containsText" text="Probation">
      <formula>NOT(ISERROR(SEARCH("Probation",BJ26)))</formula>
    </cfRule>
    <cfRule type="containsText" dxfId="3984" priority="6999" operator="containsText" text="Drop">
      <formula>NOT(ISERROR(SEARCH("Drop",BJ26)))</formula>
    </cfRule>
  </conditionalFormatting>
  <conditionalFormatting sqref="BJ26:BJ32">
    <cfRule type="containsText" dxfId="3983" priority="6996" operator="containsText" text="Probation">
      <formula>NOT(ISERROR(SEARCH("Probation",BJ26)))</formula>
    </cfRule>
    <cfRule type="containsText" dxfId="3982" priority="6997" operator="containsText" text="Drop">
      <formula>NOT(ISERROR(SEARCH("Drop",BJ26)))</formula>
    </cfRule>
  </conditionalFormatting>
  <conditionalFormatting sqref="BJ26:BJ32">
    <cfRule type="containsText" dxfId="3981" priority="6994" operator="containsText" text="Probation">
      <formula>NOT(ISERROR(SEARCH("Probation",BJ26)))</formula>
    </cfRule>
    <cfRule type="containsText" dxfId="3980" priority="6995" operator="containsText" text="Drop">
      <formula>NOT(ISERROR(SEARCH("Drop",BJ26)))</formula>
    </cfRule>
  </conditionalFormatting>
  <conditionalFormatting sqref="G27">
    <cfRule type="cellIs" dxfId="3979" priority="6993" operator="between">
      <formula>0</formula>
      <formula>24</formula>
    </cfRule>
  </conditionalFormatting>
  <conditionalFormatting sqref="BB31">
    <cfRule type="containsText" dxfId="3978" priority="6940" operator="containsText" text="F">
      <formula>NOT(ISERROR(SEARCH("F",BB31)))</formula>
    </cfRule>
  </conditionalFormatting>
  <conditionalFormatting sqref="AY32:BB32">
    <cfRule type="containsText" dxfId="3977" priority="6939" operator="containsText" text="F">
      <formula>NOT(ISERROR(SEARCH("F",AY32)))</formula>
    </cfRule>
  </conditionalFormatting>
  <conditionalFormatting sqref="G31:G32">
    <cfRule type="containsText" dxfId="3976" priority="6992" operator="containsText" text="F">
      <formula>NOT(ISERROR(SEARCH("F",G31)))</formula>
    </cfRule>
  </conditionalFormatting>
  <conditionalFormatting sqref="H31">
    <cfRule type="containsText" dxfId="3975" priority="6991" operator="containsText" text="F">
      <formula>NOT(ISERROR(SEARCH("F",H31)))</formula>
    </cfRule>
  </conditionalFormatting>
  <conditionalFormatting sqref="I31">
    <cfRule type="containsText" dxfId="3974" priority="6990" operator="containsText" text="F">
      <formula>NOT(ISERROR(SEARCH("F",I31)))</formula>
    </cfRule>
  </conditionalFormatting>
  <conditionalFormatting sqref="J31">
    <cfRule type="containsText" dxfId="3973" priority="6989" operator="containsText" text="F">
      <formula>NOT(ISERROR(SEARCH("F",J31)))</formula>
    </cfRule>
  </conditionalFormatting>
  <conditionalFormatting sqref="K31">
    <cfRule type="containsText" dxfId="3972" priority="6988" operator="containsText" text="F">
      <formula>NOT(ISERROR(SEARCH("F",K31)))</formula>
    </cfRule>
  </conditionalFormatting>
  <conditionalFormatting sqref="H31">
    <cfRule type="containsText" dxfId="3971" priority="6987" operator="containsText" text="F">
      <formula>NOT(ISERROR(SEARCH("F",H31)))</formula>
    </cfRule>
  </conditionalFormatting>
  <conditionalFormatting sqref="I31">
    <cfRule type="containsText" dxfId="3970" priority="6986" operator="containsText" text="F">
      <formula>NOT(ISERROR(SEARCH("F",I31)))</formula>
    </cfRule>
  </conditionalFormatting>
  <conditionalFormatting sqref="I31:K31">
    <cfRule type="containsText" dxfId="3969" priority="6985" operator="containsText" text="F">
      <formula>NOT(ISERROR(SEARCH("F",I31)))</formula>
    </cfRule>
  </conditionalFormatting>
  <conditionalFormatting sqref="I31:K31">
    <cfRule type="containsText" dxfId="3968" priority="6984" operator="containsText" text="F">
      <formula>NOT(ISERROR(SEARCH("F",I31)))</formula>
    </cfRule>
  </conditionalFormatting>
  <conditionalFormatting sqref="K31">
    <cfRule type="containsText" dxfId="3967" priority="6983" operator="containsText" text="F">
      <formula>NOT(ISERROR(SEARCH("F",K31)))</formula>
    </cfRule>
  </conditionalFormatting>
  <conditionalFormatting sqref="H32:K32">
    <cfRule type="containsText" dxfId="3966" priority="6982" operator="containsText" text="F">
      <formula>NOT(ISERROR(SEARCH("F",H32)))</formula>
    </cfRule>
  </conditionalFormatting>
  <conditionalFormatting sqref="L31">
    <cfRule type="containsText" dxfId="3965" priority="6981" operator="containsText" text="F">
      <formula>NOT(ISERROR(SEARCH("F",L31)))</formula>
    </cfRule>
  </conditionalFormatting>
  <conditionalFormatting sqref="L31">
    <cfRule type="containsText" dxfId="3964" priority="6980" operator="containsText" text="F">
      <formula>NOT(ISERROR(SEARCH("F",L31)))</formula>
    </cfRule>
  </conditionalFormatting>
  <conditionalFormatting sqref="L31">
    <cfRule type="containsText" dxfId="3963" priority="6979" operator="containsText" text="F">
      <formula>NOT(ISERROR(SEARCH("F",L31)))</formula>
    </cfRule>
  </conditionalFormatting>
  <conditionalFormatting sqref="L31">
    <cfRule type="containsText" dxfId="3962" priority="6978" operator="containsText" text="F">
      <formula>NOT(ISERROR(SEARCH("F",L31)))</formula>
    </cfRule>
  </conditionalFormatting>
  <conditionalFormatting sqref="L32">
    <cfRule type="containsText" dxfId="3961" priority="6977" operator="containsText" text="F">
      <formula>NOT(ISERROR(SEARCH("F",L32)))</formula>
    </cfRule>
  </conditionalFormatting>
  <conditionalFormatting sqref="T31:T32">
    <cfRule type="containsText" dxfId="3960" priority="6976" operator="containsText" text="F">
      <formula>NOT(ISERROR(SEARCH("F",T31)))</formula>
    </cfRule>
  </conditionalFormatting>
  <conditionalFormatting sqref="U31">
    <cfRule type="containsText" dxfId="3959" priority="6975" operator="containsText" text="F">
      <formula>NOT(ISERROR(SEARCH("F",U31)))</formula>
    </cfRule>
  </conditionalFormatting>
  <conditionalFormatting sqref="V31">
    <cfRule type="containsText" dxfId="3958" priority="6974" operator="containsText" text="F">
      <formula>NOT(ISERROR(SEARCH("F",V31)))</formula>
    </cfRule>
  </conditionalFormatting>
  <conditionalFormatting sqref="W31">
    <cfRule type="containsText" dxfId="3957" priority="6973" operator="containsText" text="F">
      <formula>NOT(ISERROR(SEARCH("F",W31)))</formula>
    </cfRule>
  </conditionalFormatting>
  <conditionalFormatting sqref="X31">
    <cfRule type="containsText" dxfId="3956" priority="6972" operator="containsText" text="F">
      <formula>NOT(ISERROR(SEARCH("F",X31)))</formula>
    </cfRule>
  </conditionalFormatting>
  <conditionalFormatting sqref="U31">
    <cfRule type="containsText" dxfId="3955" priority="6971" operator="containsText" text="F">
      <formula>NOT(ISERROR(SEARCH("F",U31)))</formula>
    </cfRule>
  </conditionalFormatting>
  <conditionalFormatting sqref="V31">
    <cfRule type="containsText" dxfId="3954" priority="6970" operator="containsText" text="F">
      <formula>NOT(ISERROR(SEARCH("F",V31)))</formula>
    </cfRule>
  </conditionalFormatting>
  <conditionalFormatting sqref="V31:X31">
    <cfRule type="containsText" dxfId="3953" priority="6969" operator="containsText" text="F">
      <formula>NOT(ISERROR(SEARCH("F",V31)))</formula>
    </cfRule>
  </conditionalFormatting>
  <conditionalFormatting sqref="V31:X31">
    <cfRule type="containsText" dxfId="3952" priority="6968" operator="containsText" text="F">
      <formula>NOT(ISERROR(SEARCH("F",V31)))</formula>
    </cfRule>
  </conditionalFormatting>
  <conditionalFormatting sqref="X31">
    <cfRule type="containsText" dxfId="3951" priority="6967" operator="containsText" text="F">
      <formula>NOT(ISERROR(SEARCH("F",X31)))</formula>
    </cfRule>
  </conditionalFormatting>
  <conditionalFormatting sqref="U32:X32">
    <cfRule type="containsText" dxfId="3950" priority="6966" operator="containsText" text="F">
      <formula>NOT(ISERROR(SEARCH("F",U32)))</formula>
    </cfRule>
  </conditionalFormatting>
  <conditionalFormatting sqref="Y31">
    <cfRule type="containsText" dxfId="3949" priority="6965" operator="containsText" text="F">
      <formula>NOT(ISERROR(SEARCH("F",Y31)))</formula>
    </cfRule>
  </conditionalFormatting>
  <conditionalFormatting sqref="Y31">
    <cfRule type="containsText" dxfId="3948" priority="6964" operator="containsText" text="F">
      <formula>NOT(ISERROR(SEARCH("F",Y31)))</formula>
    </cfRule>
  </conditionalFormatting>
  <conditionalFormatting sqref="Y31">
    <cfRule type="containsText" dxfId="3947" priority="6963" operator="containsText" text="F">
      <formula>NOT(ISERROR(SEARCH("F",Y31)))</formula>
    </cfRule>
  </conditionalFormatting>
  <conditionalFormatting sqref="Y31">
    <cfRule type="containsText" dxfId="3946" priority="6962" operator="containsText" text="F">
      <formula>NOT(ISERROR(SEARCH("F",Y31)))</formula>
    </cfRule>
  </conditionalFormatting>
  <conditionalFormatting sqref="Y32">
    <cfRule type="containsText" dxfId="3945" priority="6961" operator="containsText" text="F">
      <formula>NOT(ISERROR(SEARCH("F",Y32)))</formula>
    </cfRule>
  </conditionalFormatting>
  <conditionalFormatting sqref="AI31:AI32">
    <cfRule type="containsText" dxfId="3944" priority="6960" operator="containsText" text="F">
      <formula>NOT(ISERROR(SEARCH("F",AI31)))</formula>
    </cfRule>
  </conditionalFormatting>
  <conditionalFormatting sqref="AJ31">
    <cfRule type="containsText" dxfId="3943" priority="6959" operator="containsText" text="F">
      <formula>NOT(ISERROR(SEARCH("F",AJ31)))</formula>
    </cfRule>
  </conditionalFormatting>
  <conditionalFormatting sqref="AK31">
    <cfRule type="containsText" dxfId="3942" priority="6958" operator="containsText" text="F">
      <formula>NOT(ISERROR(SEARCH("F",AK31)))</formula>
    </cfRule>
  </conditionalFormatting>
  <conditionalFormatting sqref="AM31">
    <cfRule type="containsText" dxfId="3941" priority="6957" operator="containsText" text="F">
      <formula>NOT(ISERROR(SEARCH("F",AM31)))</formula>
    </cfRule>
  </conditionalFormatting>
  <conditionalFormatting sqref="AN31">
    <cfRule type="containsText" dxfId="3940" priority="6956" operator="containsText" text="F">
      <formula>NOT(ISERROR(SEARCH("F",AN31)))</formula>
    </cfRule>
  </conditionalFormatting>
  <conditionalFormatting sqref="AJ31">
    <cfRule type="containsText" dxfId="3939" priority="6955" operator="containsText" text="F">
      <formula>NOT(ISERROR(SEARCH("F",AJ31)))</formula>
    </cfRule>
  </conditionalFormatting>
  <conditionalFormatting sqref="AK31">
    <cfRule type="containsText" dxfId="3938" priority="6954" operator="containsText" text="F">
      <formula>NOT(ISERROR(SEARCH("F",AK31)))</formula>
    </cfRule>
  </conditionalFormatting>
  <conditionalFormatting sqref="AK31 AM31:AN31">
    <cfRule type="containsText" dxfId="3937" priority="6953" operator="containsText" text="F">
      <formula>NOT(ISERROR(SEARCH("F",AK31)))</formula>
    </cfRule>
  </conditionalFormatting>
  <conditionalFormatting sqref="AK31 AM31:AN31">
    <cfRule type="containsText" dxfId="3936" priority="6952" operator="containsText" text="F">
      <formula>NOT(ISERROR(SEARCH("F",AK31)))</formula>
    </cfRule>
  </conditionalFormatting>
  <conditionalFormatting sqref="AN31">
    <cfRule type="containsText" dxfId="3935" priority="6951" operator="containsText" text="F">
      <formula>NOT(ISERROR(SEARCH("F",AN31)))</formula>
    </cfRule>
  </conditionalFormatting>
  <conditionalFormatting sqref="AJ32:AK32 AM32:AN32">
    <cfRule type="containsText" dxfId="3934" priority="6950" operator="containsText" text="F">
      <formula>NOT(ISERROR(SEARCH("F",AJ32)))</formula>
    </cfRule>
  </conditionalFormatting>
  <conditionalFormatting sqref="AX31:AX32">
    <cfRule type="containsText" dxfId="3933" priority="6949" operator="containsText" text="F">
      <formula>NOT(ISERROR(SEARCH("F",AX31)))</formula>
    </cfRule>
  </conditionalFormatting>
  <conditionalFormatting sqref="AY31">
    <cfRule type="containsText" dxfId="3932" priority="6948" operator="containsText" text="F">
      <formula>NOT(ISERROR(SEARCH("F",AY31)))</formula>
    </cfRule>
  </conditionalFormatting>
  <conditionalFormatting sqref="AZ31">
    <cfRule type="containsText" dxfId="3931" priority="6947" operator="containsText" text="F">
      <formula>NOT(ISERROR(SEARCH("F",AZ31)))</formula>
    </cfRule>
  </conditionalFormatting>
  <conditionalFormatting sqref="BA31">
    <cfRule type="containsText" dxfId="3930" priority="6946" operator="containsText" text="F">
      <formula>NOT(ISERROR(SEARCH("F",BA31)))</formula>
    </cfRule>
  </conditionalFormatting>
  <conditionalFormatting sqref="BB31">
    <cfRule type="containsText" dxfId="3929" priority="6945" operator="containsText" text="F">
      <formula>NOT(ISERROR(SEARCH("F",BB31)))</formula>
    </cfRule>
  </conditionalFormatting>
  <conditionalFormatting sqref="AY31">
    <cfRule type="containsText" dxfId="3928" priority="6944" operator="containsText" text="F">
      <formula>NOT(ISERROR(SEARCH("F",AY31)))</formula>
    </cfRule>
  </conditionalFormatting>
  <conditionalFormatting sqref="AZ31">
    <cfRule type="containsText" dxfId="3927" priority="6943" operator="containsText" text="F">
      <formula>NOT(ISERROR(SEARCH("F",AZ31)))</formula>
    </cfRule>
  </conditionalFormatting>
  <conditionalFormatting sqref="AZ31:BB31">
    <cfRule type="containsText" dxfId="3926" priority="6942" operator="containsText" text="F">
      <formula>NOT(ISERROR(SEARCH("F",AZ31)))</formula>
    </cfRule>
  </conditionalFormatting>
  <conditionalFormatting sqref="AZ31:BB31">
    <cfRule type="containsText" dxfId="3925" priority="6941" operator="containsText" text="F">
      <formula>NOT(ISERROR(SEARCH("F",AZ31)))</formula>
    </cfRule>
  </conditionalFormatting>
  <conditionalFormatting sqref="AL26">
    <cfRule type="containsText" dxfId="3924" priority="6938" operator="containsText" text="F">
      <formula>NOT(ISERROR(SEARCH("F",AL26)))</formula>
    </cfRule>
  </conditionalFormatting>
  <conditionalFormatting sqref="AL27 AL29:AL30">
    <cfRule type="containsText" dxfId="3923" priority="6937" operator="containsText" text="F">
      <formula>NOT(ISERROR(SEARCH("F",AL27)))</formula>
    </cfRule>
  </conditionalFormatting>
  <conditionalFormatting sqref="AL27">
    <cfRule type="cellIs" dxfId="3922" priority="6936" operator="between">
      <formula>0</formula>
      <formula>49</formula>
    </cfRule>
  </conditionalFormatting>
  <conditionalFormatting sqref="AL26">
    <cfRule type="containsText" dxfId="3921" priority="6935" operator="containsText" text="F">
      <formula>NOT(ISERROR(SEARCH("F",AL26)))</formula>
    </cfRule>
  </conditionalFormatting>
  <conditionalFormatting sqref="AL27 AL29:AL30">
    <cfRule type="containsText" dxfId="3920" priority="6934" operator="containsText" text="F">
      <formula>NOT(ISERROR(SEARCH("F",AL27)))</formula>
    </cfRule>
  </conditionalFormatting>
  <conditionalFormatting sqref="AL26:AL27 AL29:AL30">
    <cfRule type="containsText" dxfId="3919" priority="6933" operator="containsText" text="F">
      <formula>NOT(ISERROR(SEARCH("F",AL26)))</formula>
    </cfRule>
  </conditionalFormatting>
  <conditionalFormatting sqref="AL27">
    <cfRule type="cellIs" dxfId="3918" priority="6932" operator="between">
      <formula>0</formula>
      <formula>49</formula>
    </cfRule>
  </conditionalFormatting>
  <conditionalFormatting sqref="AL31">
    <cfRule type="containsText" dxfId="3917" priority="6931" operator="containsText" text="F">
      <formula>NOT(ISERROR(SEARCH("F",AL31)))</formula>
    </cfRule>
  </conditionalFormatting>
  <conditionalFormatting sqref="AL31">
    <cfRule type="containsText" dxfId="3916" priority="6930" operator="containsText" text="F">
      <formula>NOT(ISERROR(SEARCH("F",AL31)))</formula>
    </cfRule>
  </conditionalFormatting>
  <conditionalFormatting sqref="AL31">
    <cfRule type="containsText" dxfId="3915" priority="6929" operator="containsText" text="F">
      <formula>NOT(ISERROR(SEARCH("F",AL31)))</formula>
    </cfRule>
  </conditionalFormatting>
  <conditionalFormatting sqref="AL31">
    <cfRule type="containsText" dxfId="3914" priority="6928" operator="containsText" text="F">
      <formula>NOT(ISERROR(SEARCH("F",AL31)))</formula>
    </cfRule>
  </conditionalFormatting>
  <conditionalFormatting sqref="AL32">
    <cfRule type="containsText" dxfId="3913" priority="6927" operator="containsText" text="F">
      <formula>NOT(ISERROR(SEARCH("F",AL32)))</formula>
    </cfRule>
  </conditionalFormatting>
  <conditionalFormatting sqref="G29">
    <cfRule type="containsText" dxfId="3912" priority="6926" operator="containsText" text="F">
      <formula>NOT(ISERROR(SEARCH("F",G29)))</formula>
    </cfRule>
  </conditionalFormatting>
  <conditionalFormatting sqref="H29">
    <cfRule type="containsText" dxfId="3911" priority="6925" operator="containsText" text="F">
      <formula>NOT(ISERROR(SEARCH("F",H29)))</formula>
    </cfRule>
  </conditionalFormatting>
  <conditionalFormatting sqref="I29:J29">
    <cfRule type="containsText" dxfId="3910" priority="6924" operator="containsText" text="F">
      <formula>NOT(ISERROR(SEARCH("F",I29)))</formula>
    </cfRule>
  </conditionalFormatting>
  <conditionalFormatting sqref="K29:L29">
    <cfRule type="containsText" dxfId="3909" priority="6923" operator="containsText" text="F">
      <formula>NOT(ISERROR(SEARCH("F",K29)))</formula>
    </cfRule>
  </conditionalFormatting>
  <conditionalFormatting sqref="G29">
    <cfRule type="containsText" dxfId="3908" priority="6922" operator="containsText" text="F">
      <formula>NOT(ISERROR(SEARCH("F",G29)))</formula>
    </cfRule>
  </conditionalFormatting>
  <conditionalFormatting sqref="H29">
    <cfRule type="containsText" dxfId="3907" priority="6921" operator="containsText" text="F">
      <formula>NOT(ISERROR(SEARCH("F",H29)))</formula>
    </cfRule>
  </conditionalFormatting>
  <conditionalFormatting sqref="I29">
    <cfRule type="containsText" dxfId="3906" priority="6920" operator="containsText" text="F">
      <formula>NOT(ISERROR(SEARCH("F",I29)))</formula>
    </cfRule>
  </conditionalFormatting>
  <conditionalFormatting sqref="J29">
    <cfRule type="containsText" dxfId="3905" priority="6919" operator="containsText" text="F">
      <formula>NOT(ISERROR(SEARCH("F",J29)))</formula>
    </cfRule>
  </conditionalFormatting>
  <conditionalFormatting sqref="K29:L29">
    <cfRule type="containsText" dxfId="3904" priority="6918" operator="containsText" text="F">
      <formula>NOT(ISERROR(SEARCH("F",K29)))</formula>
    </cfRule>
  </conditionalFormatting>
  <conditionalFormatting sqref="K29:L29">
    <cfRule type="containsText" dxfId="3903" priority="6917" operator="containsText" text="F">
      <formula>NOT(ISERROR(SEARCH("F",K29)))</formula>
    </cfRule>
  </conditionalFormatting>
  <conditionalFormatting sqref="Y27">
    <cfRule type="cellIs" dxfId="3902" priority="6916" operator="between">
      <formula>0</formula>
      <formula>24</formula>
    </cfRule>
  </conditionalFormatting>
  <conditionalFormatting sqref="AM27">
    <cfRule type="cellIs" dxfId="3901" priority="6911" operator="between">
      <formula>0</formula>
      <formula>24</formula>
    </cfRule>
  </conditionalFormatting>
  <conditionalFormatting sqref="AN27">
    <cfRule type="containsText" dxfId="3900" priority="6910" operator="containsText" text="F">
      <formula>NOT(ISERROR(SEARCH("F",AN27)))</formula>
    </cfRule>
  </conditionalFormatting>
  <conditionalFormatting sqref="AN27">
    <cfRule type="cellIs" dxfId="3899" priority="6909" operator="between">
      <formula>0</formula>
      <formula>49</formula>
    </cfRule>
  </conditionalFormatting>
  <conditionalFormatting sqref="AN27">
    <cfRule type="containsText" dxfId="3898" priority="6908" operator="containsText" text="F">
      <formula>NOT(ISERROR(SEARCH("F",AN27)))</formula>
    </cfRule>
  </conditionalFormatting>
  <conditionalFormatting sqref="AN27">
    <cfRule type="containsText" dxfId="3897" priority="6907" operator="containsText" text="F">
      <formula>NOT(ISERROR(SEARCH("F",AN27)))</formula>
    </cfRule>
  </conditionalFormatting>
  <conditionalFormatting sqref="AN27">
    <cfRule type="cellIs" dxfId="3896" priority="6906" operator="between">
      <formula>0</formula>
      <formula>49</formula>
    </cfRule>
  </conditionalFormatting>
  <conditionalFormatting sqref="BY33:BY39">
    <cfRule type="cellIs" dxfId="3895" priority="6905" operator="equal">
      <formula>"F"</formula>
    </cfRule>
  </conditionalFormatting>
  <conditionalFormatting sqref="CA33:CA39">
    <cfRule type="containsText" dxfId="3894" priority="6904" operator="containsText" text="Drop Out">
      <formula>NOT(ISERROR(SEARCH("Drop Out",CA33)))</formula>
    </cfRule>
  </conditionalFormatting>
  <conditionalFormatting sqref="G33 G35 G37">
    <cfRule type="containsText" dxfId="3893" priority="6903" operator="containsText" text="F">
      <formula>NOT(ISERROR(SEARCH("F",G33)))</formula>
    </cfRule>
  </conditionalFormatting>
  <conditionalFormatting sqref="H33 H37">
    <cfRule type="containsText" dxfId="3892" priority="6902" operator="containsText" text="F">
      <formula>NOT(ISERROR(SEARCH("F",H33)))</formula>
    </cfRule>
  </conditionalFormatting>
  <conditionalFormatting sqref="I33:I35 I37">
    <cfRule type="containsText" dxfId="3891" priority="6901" operator="containsText" text="F">
      <formula>NOT(ISERROR(SEARCH("F",I33)))</formula>
    </cfRule>
  </conditionalFormatting>
  <conditionalFormatting sqref="J33:J35 J37">
    <cfRule type="containsText" dxfId="3890" priority="6900" operator="containsText" text="F">
      <formula>NOT(ISERROR(SEARCH("F",J33)))</formula>
    </cfRule>
  </conditionalFormatting>
  <conditionalFormatting sqref="K33">
    <cfRule type="containsText" dxfId="3889" priority="6899" operator="containsText" text="F">
      <formula>NOT(ISERROR(SEARCH("F",K33)))</formula>
    </cfRule>
  </conditionalFormatting>
  <conditionalFormatting sqref="L34:L35 L37">
    <cfRule type="containsText" dxfId="3888" priority="6898" operator="containsText" text="F">
      <formula>NOT(ISERROR(SEARCH("F",L34)))</formula>
    </cfRule>
  </conditionalFormatting>
  <conditionalFormatting sqref="K34:K35 K37">
    <cfRule type="containsText" dxfId="3887" priority="6897" operator="containsText" text="F">
      <formula>NOT(ISERROR(SEARCH("F",K34)))</formula>
    </cfRule>
  </conditionalFormatting>
  <conditionalFormatting sqref="T34 T36:T37">
    <cfRule type="containsText" dxfId="3886" priority="6895" operator="containsText" text="F">
      <formula>NOT(ISERROR(SEARCH("F",T34)))</formula>
    </cfRule>
  </conditionalFormatting>
  <conditionalFormatting sqref="U36:U37">
    <cfRule type="containsText" dxfId="3885" priority="6893" operator="containsText" text="F">
      <formula>NOT(ISERROR(SEARCH("F",U36)))</formula>
    </cfRule>
  </conditionalFormatting>
  <conditionalFormatting sqref="V34:W37">
    <cfRule type="containsText" dxfId="3884" priority="6891" operator="containsText" text="F">
      <formula>NOT(ISERROR(SEARCH("F",V34)))</formula>
    </cfRule>
  </conditionalFormatting>
  <conditionalFormatting sqref="X34:X35 X36:Y37">
    <cfRule type="containsText" dxfId="3883" priority="6889" operator="containsText" text="F">
      <formula>NOT(ISERROR(SEARCH("F",X34)))</formula>
    </cfRule>
  </conditionalFormatting>
  <conditionalFormatting sqref="AI33:AK33 AM33:AN33">
    <cfRule type="containsText" dxfId="3882" priority="6888" operator="containsText" text="F">
      <formula>NOT(ISERROR(SEARCH("F",AI33)))</formula>
    </cfRule>
  </conditionalFormatting>
  <conditionalFormatting sqref="AI34:AK34 AM36:AN37 AI36:AK37">
    <cfRule type="containsText" dxfId="3881" priority="6887" operator="containsText" text="F">
      <formula>NOT(ISERROR(SEARCH("F",AI34)))</formula>
    </cfRule>
  </conditionalFormatting>
  <conditionalFormatting sqref="AX33:BB33">
    <cfRule type="containsText" dxfId="3880" priority="6886" operator="containsText" text="F">
      <formula>NOT(ISERROR(SEARCH("F",AX33)))</formula>
    </cfRule>
  </conditionalFormatting>
  <conditionalFormatting sqref="AX34:BB34 AX36:BB37 AX35:BA35">
    <cfRule type="containsText" dxfId="3879" priority="6885" operator="containsText" text="F">
      <formula>NOT(ISERROR(SEARCH("F",AX34)))</formula>
    </cfRule>
  </conditionalFormatting>
  <conditionalFormatting sqref="T35">
    <cfRule type="containsText" dxfId="3878" priority="6884" operator="containsText" text="F">
      <formula>NOT(ISERROR(SEARCH("F",T35)))</formula>
    </cfRule>
  </conditionalFormatting>
  <conditionalFormatting sqref="L33">
    <cfRule type="containsText" dxfId="3877" priority="6883" operator="containsText" text="F">
      <formula>NOT(ISERROR(SEARCH("F",L33)))</formula>
    </cfRule>
  </conditionalFormatting>
  <conditionalFormatting sqref="R33:R39">
    <cfRule type="containsText" dxfId="3876" priority="6881" operator="containsText" text="Probation">
      <formula>NOT(ISERROR(SEARCH("Probation",R33)))</formula>
    </cfRule>
    <cfRule type="containsText" dxfId="3875" priority="6882" operator="containsText" text="Drop">
      <formula>NOT(ISERROR(SEARCH("Drop",R33)))</formula>
    </cfRule>
  </conditionalFormatting>
  <conditionalFormatting sqref="I34:J34">
    <cfRule type="cellIs" dxfId="3874" priority="6880" operator="between">
      <formula>0</formula>
      <formula>49</formula>
    </cfRule>
  </conditionalFormatting>
  <conditionalFormatting sqref="AI34:AK34 AX34:BB34 T34 V34:X34">
    <cfRule type="cellIs" dxfId="3873" priority="6879" operator="between">
      <formula>0</formula>
      <formula>49</formula>
    </cfRule>
  </conditionalFormatting>
  <conditionalFormatting sqref="AG33:AG39">
    <cfRule type="containsText" dxfId="3872" priority="6877" operator="containsText" text="Probation">
      <formula>NOT(ISERROR(SEARCH("Probation",AG33)))</formula>
    </cfRule>
    <cfRule type="containsText" dxfId="3871" priority="6878" operator="containsText" text="Drop">
      <formula>NOT(ISERROR(SEARCH("Drop",AG33)))</formula>
    </cfRule>
  </conditionalFormatting>
  <conditionalFormatting sqref="AV33:AV39">
    <cfRule type="containsText" dxfId="3870" priority="6875" operator="containsText" text="Probation">
      <formula>NOT(ISERROR(SEARCH("Probation",AV33)))</formula>
    </cfRule>
    <cfRule type="containsText" dxfId="3869" priority="6876" operator="containsText" text="Drop">
      <formula>NOT(ISERROR(SEARCH("Drop",AV33)))</formula>
    </cfRule>
  </conditionalFormatting>
  <conditionalFormatting sqref="T34:T37">
    <cfRule type="containsText" dxfId="3868" priority="6874" operator="containsText" text="F">
      <formula>NOT(ISERROR(SEARCH("F",T34)))</formula>
    </cfRule>
  </conditionalFormatting>
  <conditionalFormatting sqref="U36:U37">
    <cfRule type="containsText" dxfId="3867" priority="6873" operator="containsText" text="F">
      <formula>NOT(ISERROR(SEARCH("F",U36)))</formula>
    </cfRule>
  </conditionalFormatting>
  <conditionalFormatting sqref="V34:V37">
    <cfRule type="containsText" dxfId="3866" priority="6872" operator="containsText" text="F">
      <formula>NOT(ISERROR(SEARCH("F",V34)))</formula>
    </cfRule>
  </conditionalFormatting>
  <conditionalFormatting sqref="W34:W37">
    <cfRule type="containsText" dxfId="3865" priority="6871" operator="containsText" text="F">
      <formula>NOT(ISERROR(SEARCH("F",W34)))</formula>
    </cfRule>
  </conditionalFormatting>
  <conditionalFormatting sqref="T34 V34:W34">
    <cfRule type="cellIs" dxfId="3864" priority="6870" operator="between">
      <formula>0</formula>
      <formula>49</formula>
    </cfRule>
  </conditionalFormatting>
  <conditionalFormatting sqref="X34:X35 X36:Y37">
    <cfRule type="containsText" dxfId="3863" priority="6868" operator="containsText" text="F">
      <formula>NOT(ISERROR(SEARCH("F",X34)))</formula>
    </cfRule>
  </conditionalFormatting>
  <conditionalFormatting sqref="X34:X35 X36:Y37">
    <cfRule type="containsText" dxfId="3862" priority="6867" operator="containsText" text="F">
      <formula>NOT(ISERROR(SEARCH("F",X34)))</formula>
    </cfRule>
  </conditionalFormatting>
  <conditionalFormatting sqref="X34">
    <cfRule type="cellIs" dxfId="3861" priority="6866" operator="between">
      <formula>0</formula>
      <formula>49</formula>
    </cfRule>
  </conditionalFormatting>
  <conditionalFormatting sqref="AI33">
    <cfRule type="containsText" dxfId="3860" priority="6865" operator="containsText" text="F">
      <formula>NOT(ISERROR(SEARCH("F",AI33)))</formula>
    </cfRule>
  </conditionalFormatting>
  <conditionalFormatting sqref="AI34 AI36:AI37">
    <cfRule type="containsText" dxfId="3859" priority="6864" operator="containsText" text="F">
      <formula>NOT(ISERROR(SEARCH("F",AI34)))</formula>
    </cfRule>
  </conditionalFormatting>
  <conditionalFormatting sqref="AJ33">
    <cfRule type="containsText" dxfId="3858" priority="6863" operator="containsText" text="F">
      <formula>NOT(ISERROR(SEARCH("F",AJ33)))</formula>
    </cfRule>
  </conditionalFormatting>
  <conditionalFormatting sqref="AJ34 AJ36:AJ37">
    <cfRule type="containsText" dxfId="3857" priority="6862" operator="containsText" text="F">
      <formula>NOT(ISERROR(SEARCH("F",AJ34)))</formula>
    </cfRule>
  </conditionalFormatting>
  <conditionalFormatting sqref="AK33 AM33">
    <cfRule type="containsText" dxfId="3856" priority="6861" operator="containsText" text="F">
      <formula>NOT(ISERROR(SEARCH("F",AK33)))</formula>
    </cfRule>
  </conditionalFormatting>
  <conditionalFormatting sqref="AK34 AM36:AM37 AK36:AK37">
    <cfRule type="containsText" dxfId="3855" priority="6860" operator="containsText" text="F">
      <formula>NOT(ISERROR(SEARCH("F",AK34)))</formula>
    </cfRule>
  </conditionalFormatting>
  <conditionalFormatting sqref="AN33">
    <cfRule type="containsText" dxfId="3854" priority="6859" operator="containsText" text="F">
      <formula>NOT(ISERROR(SEARCH("F",AN33)))</formula>
    </cfRule>
  </conditionalFormatting>
  <conditionalFormatting sqref="AN36:AN37">
    <cfRule type="containsText" dxfId="3853" priority="6858" operator="containsText" text="F">
      <formula>NOT(ISERROR(SEARCH("F",AN36)))</formula>
    </cfRule>
  </conditionalFormatting>
  <conditionalFormatting sqref="AI33:AI34 AI36:AI37">
    <cfRule type="containsText" dxfId="3852" priority="6856" operator="containsText" text="F">
      <formula>NOT(ISERROR(SEARCH("F",AI33)))</formula>
    </cfRule>
  </conditionalFormatting>
  <conditionalFormatting sqref="AJ33:AJ34 AJ36:AJ37">
    <cfRule type="containsText" dxfId="3851" priority="6855" operator="containsText" text="F">
      <formula>NOT(ISERROR(SEARCH("F",AJ33)))</formula>
    </cfRule>
  </conditionalFormatting>
  <conditionalFormatting sqref="AK33:AK34 AK36:AK37">
    <cfRule type="containsText" dxfId="3850" priority="6854" operator="containsText" text="F">
      <formula>NOT(ISERROR(SEARCH("F",AK33)))</formula>
    </cfRule>
  </conditionalFormatting>
  <conditionalFormatting sqref="AM33 AM36:AM37">
    <cfRule type="containsText" dxfId="3849" priority="6853" operator="containsText" text="F">
      <formula>NOT(ISERROR(SEARCH("F",AM33)))</formula>
    </cfRule>
  </conditionalFormatting>
  <conditionalFormatting sqref="AI34:AK34">
    <cfRule type="cellIs" dxfId="3848" priority="6852" operator="between">
      <formula>0</formula>
      <formula>49</formula>
    </cfRule>
  </conditionalFormatting>
  <conditionalFormatting sqref="AN33">
    <cfRule type="containsText" dxfId="3847" priority="6851" operator="containsText" text="F">
      <formula>NOT(ISERROR(SEARCH("F",AN33)))</formula>
    </cfRule>
  </conditionalFormatting>
  <conditionalFormatting sqref="AN36:AN37">
    <cfRule type="containsText" dxfId="3846" priority="6850" operator="containsText" text="F">
      <formula>NOT(ISERROR(SEARCH("F",AN36)))</formula>
    </cfRule>
  </conditionalFormatting>
  <conditionalFormatting sqref="AN33 AN36:AN37">
    <cfRule type="containsText" dxfId="3845" priority="6849" operator="containsText" text="F">
      <formula>NOT(ISERROR(SEARCH("F",AN33)))</formula>
    </cfRule>
  </conditionalFormatting>
  <conditionalFormatting sqref="AX33">
    <cfRule type="containsText" dxfId="3844" priority="6848" operator="containsText" text="F">
      <formula>NOT(ISERROR(SEARCH("F",AX33)))</formula>
    </cfRule>
  </conditionalFormatting>
  <conditionalFormatting sqref="AX34 AX36:AX37">
    <cfRule type="containsText" dxfId="3843" priority="6847" operator="containsText" text="F">
      <formula>NOT(ISERROR(SEARCH("F",AX34)))</formula>
    </cfRule>
  </conditionalFormatting>
  <conditionalFormatting sqref="AY33">
    <cfRule type="containsText" dxfId="3842" priority="6846" operator="containsText" text="F">
      <formula>NOT(ISERROR(SEARCH("F",AY33)))</formula>
    </cfRule>
  </conditionalFormatting>
  <conditionalFormatting sqref="AY34:AY37">
    <cfRule type="containsText" dxfId="3841" priority="6845" operator="containsText" text="F">
      <formula>NOT(ISERROR(SEARCH("F",AY34)))</formula>
    </cfRule>
  </conditionalFormatting>
  <conditionalFormatting sqref="AZ33:BA33">
    <cfRule type="containsText" dxfId="3840" priority="6844" operator="containsText" text="F">
      <formula>NOT(ISERROR(SEARCH("F",AZ33)))</formula>
    </cfRule>
  </conditionalFormatting>
  <conditionalFormatting sqref="AZ34:BA37">
    <cfRule type="containsText" dxfId="3839" priority="6843" operator="containsText" text="F">
      <formula>NOT(ISERROR(SEARCH("F",AZ34)))</formula>
    </cfRule>
  </conditionalFormatting>
  <conditionalFormatting sqref="BB33">
    <cfRule type="containsText" dxfId="3838" priority="6842" operator="containsText" text="F">
      <formula>NOT(ISERROR(SEARCH("F",BB33)))</formula>
    </cfRule>
  </conditionalFormatting>
  <conditionalFormatting sqref="BB34 BB36:BB37">
    <cfRule type="containsText" dxfId="3837" priority="6841" operator="containsText" text="F">
      <formula>NOT(ISERROR(SEARCH("F",BB34)))</formula>
    </cfRule>
  </conditionalFormatting>
  <conditionalFormatting sqref="AX35">
    <cfRule type="containsText" dxfId="3836" priority="6840" operator="containsText" text="F">
      <formula>NOT(ISERROR(SEARCH("F",AX35)))</formula>
    </cfRule>
  </conditionalFormatting>
  <conditionalFormatting sqref="AX33:AX37">
    <cfRule type="containsText" dxfId="3835" priority="6839" operator="containsText" text="F">
      <formula>NOT(ISERROR(SEARCH("F",AX33)))</formula>
    </cfRule>
  </conditionalFormatting>
  <conditionalFormatting sqref="AY33:AY37">
    <cfRule type="containsText" dxfId="3834" priority="6838" operator="containsText" text="F">
      <formula>NOT(ISERROR(SEARCH("F",AY33)))</formula>
    </cfRule>
  </conditionalFormatting>
  <conditionalFormatting sqref="AZ33:AZ37">
    <cfRule type="containsText" dxfId="3833" priority="6837" operator="containsText" text="F">
      <formula>NOT(ISERROR(SEARCH("F",AZ33)))</formula>
    </cfRule>
  </conditionalFormatting>
  <conditionalFormatting sqref="BA33:BA37">
    <cfRule type="containsText" dxfId="3832" priority="6836" operator="containsText" text="F">
      <formula>NOT(ISERROR(SEARCH("F",BA33)))</formula>
    </cfRule>
  </conditionalFormatting>
  <conditionalFormatting sqref="AX34:BA34">
    <cfRule type="cellIs" dxfId="3831" priority="6835" operator="between">
      <formula>0</formula>
      <formula>49</formula>
    </cfRule>
  </conditionalFormatting>
  <conditionalFormatting sqref="BB33">
    <cfRule type="containsText" dxfId="3830" priority="6834" operator="containsText" text="F">
      <formula>NOT(ISERROR(SEARCH("F",BB33)))</formula>
    </cfRule>
  </conditionalFormatting>
  <conditionalFormatting sqref="BB34 BB36:BB37">
    <cfRule type="containsText" dxfId="3829" priority="6833" operator="containsText" text="F">
      <formula>NOT(ISERROR(SEARCH("F",BB34)))</formula>
    </cfRule>
  </conditionalFormatting>
  <conditionalFormatting sqref="BB33:BB34 BB36:BB37">
    <cfRule type="containsText" dxfId="3828" priority="6832" operator="containsText" text="F">
      <formula>NOT(ISERROR(SEARCH("F",BB33)))</formula>
    </cfRule>
  </conditionalFormatting>
  <conditionalFormatting sqref="BB34">
    <cfRule type="cellIs" dxfId="3827" priority="6831" operator="between">
      <formula>0</formula>
      <formula>49</formula>
    </cfRule>
  </conditionalFormatting>
  <conditionalFormatting sqref="K33:K35 K37">
    <cfRule type="containsText" dxfId="3826" priority="6830" operator="containsText" text="F">
      <formula>NOT(ISERROR(SEARCH("F",K33)))</formula>
    </cfRule>
  </conditionalFormatting>
  <conditionalFormatting sqref="K34">
    <cfRule type="cellIs" dxfId="3825" priority="6829" operator="between">
      <formula>0</formula>
      <formula>49</formula>
    </cfRule>
  </conditionalFormatting>
  <conditionalFormatting sqref="L33:L35 L37">
    <cfRule type="containsText" dxfId="3824" priority="6828" operator="containsText" text="F">
      <formula>NOT(ISERROR(SEARCH("F",L33)))</formula>
    </cfRule>
  </conditionalFormatting>
  <conditionalFormatting sqref="L34">
    <cfRule type="cellIs" dxfId="3823" priority="6827" operator="between">
      <formula>0</formula>
      <formula>49</formula>
    </cfRule>
  </conditionalFormatting>
  <conditionalFormatting sqref="CA33:CA39">
    <cfRule type="containsText" dxfId="3822" priority="6825" operator="containsText" text="Probation">
      <formula>NOT(ISERROR(SEARCH("Probation",CA33)))</formula>
    </cfRule>
    <cfRule type="containsText" dxfId="3821" priority="6826" operator="containsText" text="Drop">
      <formula>NOT(ISERROR(SEARCH("Drop",CA33)))</formula>
    </cfRule>
  </conditionalFormatting>
  <conditionalFormatting sqref="AG33:AG39">
    <cfRule type="containsText" dxfId="3820" priority="6823" operator="containsText" text="Probation">
      <formula>NOT(ISERROR(SEARCH("Probation",AG33)))</formula>
    </cfRule>
    <cfRule type="containsText" dxfId="3819" priority="6824" operator="containsText" text="Drop">
      <formula>NOT(ISERROR(SEARCH("Drop",AG33)))</formula>
    </cfRule>
  </conditionalFormatting>
  <conditionalFormatting sqref="AV33:AV39">
    <cfRule type="containsText" dxfId="3818" priority="6821" operator="containsText" text="Probation">
      <formula>NOT(ISERROR(SEARCH("Probation",AV33)))</formula>
    </cfRule>
    <cfRule type="containsText" dxfId="3817" priority="6822" operator="containsText" text="Drop">
      <formula>NOT(ISERROR(SEARCH("Drop",AV33)))</formula>
    </cfRule>
  </conditionalFormatting>
  <conditionalFormatting sqref="AV33:AV39">
    <cfRule type="containsText" dxfId="3816" priority="6819" operator="containsText" text="Probation">
      <formula>NOT(ISERROR(SEARCH("Probation",AV33)))</formula>
    </cfRule>
    <cfRule type="containsText" dxfId="3815" priority="6820" operator="containsText" text="Drop">
      <formula>NOT(ISERROR(SEARCH("Drop",AV33)))</formula>
    </cfRule>
  </conditionalFormatting>
  <conditionalFormatting sqref="BJ33:BJ39">
    <cfRule type="containsText" dxfId="3814" priority="6817" operator="containsText" text="Probation">
      <formula>NOT(ISERROR(SEARCH("Probation",BJ33)))</formula>
    </cfRule>
    <cfRule type="containsText" dxfId="3813" priority="6818" operator="containsText" text="Drop">
      <formula>NOT(ISERROR(SEARCH("Drop",BJ33)))</formula>
    </cfRule>
  </conditionalFormatting>
  <conditionalFormatting sqref="BJ33:BJ39">
    <cfRule type="containsText" dxfId="3812" priority="6815" operator="containsText" text="Probation">
      <formula>NOT(ISERROR(SEARCH("Probation",BJ33)))</formula>
    </cfRule>
    <cfRule type="containsText" dxfId="3811" priority="6816" operator="containsText" text="Drop">
      <formula>NOT(ISERROR(SEARCH("Drop",BJ33)))</formula>
    </cfRule>
  </conditionalFormatting>
  <conditionalFormatting sqref="BJ33:BJ39">
    <cfRule type="containsText" dxfId="3810" priority="6813" operator="containsText" text="Probation">
      <formula>NOT(ISERROR(SEARCH("Probation",BJ33)))</formula>
    </cfRule>
    <cfRule type="containsText" dxfId="3809" priority="6814" operator="containsText" text="Drop">
      <formula>NOT(ISERROR(SEARCH("Drop",BJ33)))</formula>
    </cfRule>
  </conditionalFormatting>
  <conditionalFormatting sqref="G34">
    <cfRule type="cellIs" dxfId="3808" priority="6812" operator="between">
      <formula>0</formula>
      <formula>24</formula>
    </cfRule>
  </conditionalFormatting>
  <conditionalFormatting sqref="BB38">
    <cfRule type="containsText" dxfId="3807" priority="6759" operator="containsText" text="F">
      <formula>NOT(ISERROR(SEARCH("F",BB38)))</formula>
    </cfRule>
  </conditionalFormatting>
  <conditionalFormatting sqref="AY39:BB39">
    <cfRule type="containsText" dxfId="3806" priority="6758" operator="containsText" text="F">
      <formula>NOT(ISERROR(SEARCH("F",AY39)))</formula>
    </cfRule>
  </conditionalFormatting>
  <conditionalFormatting sqref="G38:G39">
    <cfRule type="containsText" dxfId="3805" priority="6811" operator="containsText" text="F">
      <formula>NOT(ISERROR(SEARCH("F",G38)))</formula>
    </cfRule>
  </conditionalFormatting>
  <conditionalFormatting sqref="H38">
    <cfRule type="containsText" dxfId="3804" priority="6810" operator="containsText" text="F">
      <formula>NOT(ISERROR(SEARCH("F",H38)))</formula>
    </cfRule>
  </conditionalFormatting>
  <conditionalFormatting sqref="I38">
    <cfRule type="containsText" dxfId="3803" priority="6809" operator="containsText" text="F">
      <formula>NOT(ISERROR(SEARCH("F",I38)))</formula>
    </cfRule>
  </conditionalFormatting>
  <conditionalFormatting sqref="J38">
    <cfRule type="containsText" dxfId="3802" priority="6808" operator="containsText" text="F">
      <formula>NOT(ISERROR(SEARCH("F",J38)))</formula>
    </cfRule>
  </conditionalFormatting>
  <conditionalFormatting sqref="K38">
    <cfRule type="containsText" dxfId="3801" priority="6807" operator="containsText" text="F">
      <formula>NOT(ISERROR(SEARCH("F",K38)))</formula>
    </cfRule>
  </conditionalFormatting>
  <conditionalFormatting sqref="H38">
    <cfRule type="containsText" dxfId="3800" priority="6806" operator="containsText" text="F">
      <formula>NOT(ISERROR(SEARCH("F",H38)))</formula>
    </cfRule>
  </conditionalFormatting>
  <conditionalFormatting sqref="I38">
    <cfRule type="containsText" dxfId="3799" priority="6805" operator="containsText" text="F">
      <formula>NOT(ISERROR(SEARCH("F",I38)))</formula>
    </cfRule>
  </conditionalFormatting>
  <conditionalFormatting sqref="I38:K38">
    <cfRule type="containsText" dxfId="3798" priority="6804" operator="containsText" text="F">
      <formula>NOT(ISERROR(SEARCH("F",I38)))</formula>
    </cfRule>
  </conditionalFormatting>
  <conditionalFormatting sqref="I38:K38">
    <cfRule type="containsText" dxfId="3797" priority="6803" operator="containsText" text="F">
      <formula>NOT(ISERROR(SEARCH("F",I38)))</formula>
    </cfRule>
  </conditionalFormatting>
  <conditionalFormatting sqref="K38">
    <cfRule type="containsText" dxfId="3796" priority="6802" operator="containsText" text="F">
      <formula>NOT(ISERROR(SEARCH("F",K38)))</formula>
    </cfRule>
  </conditionalFormatting>
  <conditionalFormatting sqref="H39:K39">
    <cfRule type="containsText" dxfId="3795" priority="6801" operator="containsText" text="F">
      <formula>NOT(ISERROR(SEARCH("F",H39)))</formula>
    </cfRule>
  </conditionalFormatting>
  <conditionalFormatting sqref="L38">
    <cfRule type="containsText" dxfId="3794" priority="6800" operator="containsText" text="F">
      <formula>NOT(ISERROR(SEARCH("F",L38)))</formula>
    </cfRule>
  </conditionalFormatting>
  <conditionalFormatting sqref="L38">
    <cfRule type="containsText" dxfId="3793" priority="6799" operator="containsText" text="F">
      <formula>NOT(ISERROR(SEARCH("F",L38)))</formula>
    </cfRule>
  </conditionalFormatting>
  <conditionalFormatting sqref="L38">
    <cfRule type="containsText" dxfId="3792" priority="6798" operator="containsText" text="F">
      <formula>NOT(ISERROR(SEARCH("F",L38)))</formula>
    </cfRule>
  </conditionalFormatting>
  <conditionalFormatting sqref="L38">
    <cfRule type="containsText" dxfId="3791" priority="6797" operator="containsText" text="F">
      <formula>NOT(ISERROR(SEARCH("F",L38)))</formula>
    </cfRule>
  </conditionalFormatting>
  <conditionalFormatting sqref="L39">
    <cfRule type="containsText" dxfId="3790" priority="6796" operator="containsText" text="F">
      <formula>NOT(ISERROR(SEARCH("F",L39)))</formula>
    </cfRule>
  </conditionalFormatting>
  <conditionalFormatting sqref="T38:T39">
    <cfRule type="containsText" dxfId="3789" priority="6795" operator="containsText" text="F">
      <formula>NOT(ISERROR(SEARCH("F",T38)))</formula>
    </cfRule>
  </conditionalFormatting>
  <conditionalFormatting sqref="U38">
    <cfRule type="containsText" dxfId="3788" priority="6794" operator="containsText" text="F">
      <formula>NOT(ISERROR(SEARCH("F",U38)))</formula>
    </cfRule>
  </conditionalFormatting>
  <conditionalFormatting sqref="V38">
    <cfRule type="containsText" dxfId="3787" priority="6793" operator="containsText" text="F">
      <formula>NOT(ISERROR(SEARCH("F",V38)))</formula>
    </cfRule>
  </conditionalFormatting>
  <conditionalFormatting sqref="W38">
    <cfRule type="containsText" dxfId="3786" priority="6792" operator="containsText" text="F">
      <formula>NOT(ISERROR(SEARCH("F",W38)))</formula>
    </cfRule>
  </conditionalFormatting>
  <conditionalFormatting sqref="X38">
    <cfRule type="containsText" dxfId="3785" priority="6791" operator="containsText" text="F">
      <formula>NOT(ISERROR(SEARCH("F",X38)))</formula>
    </cfRule>
  </conditionalFormatting>
  <conditionalFormatting sqref="U38">
    <cfRule type="containsText" dxfId="3784" priority="6790" operator="containsText" text="F">
      <formula>NOT(ISERROR(SEARCH("F",U38)))</formula>
    </cfRule>
  </conditionalFormatting>
  <conditionalFormatting sqref="V38">
    <cfRule type="containsText" dxfId="3783" priority="6789" operator="containsText" text="F">
      <formula>NOT(ISERROR(SEARCH("F",V38)))</formula>
    </cfRule>
  </conditionalFormatting>
  <conditionalFormatting sqref="V38:X38">
    <cfRule type="containsText" dxfId="3782" priority="6788" operator="containsText" text="F">
      <formula>NOT(ISERROR(SEARCH("F",V38)))</formula>
    </cfRule>
  </conditionalFormatting>
  <conditionalFormatting sqref="V38:X38">
    <cfRule type="containsText" dxfId="3781" priority="6787" operator="containsText" text="F">
      <formula>NOT(ISERROR(SEARCH("F",V38)))</formula>
    </cfRule>
  </conditionalFormatting>
  <conditionalFormatting sqref="X38">
    <cfRule type="containsText" dxfId="3780" priority="6786" operator="containsText" text="F">
      <formula>NOT(ISERROR(SEARCH("F",X38)))</formula>
    </cfRule>
  </conditionalFormatting>
  <conditionalFormatting sqref="U39:X39">
    <cfRule type="containsText" dxfId="3779" priority="6785" operator="containsText" text="F">
      <formula>NOT(ISERROR(SEARCH("F",U39)))</formula>
    </cfRule>
  </conditionalFormatting>
  <conditionalFormatting sqref="Y38">
    <cfRule type="containsText" dxfId="3778" priority="6784" operator="containsText" text="F">
      <formula>NOT(ISERROR(SEARCH("F",Y38)))</formula>
    </cfRule>
  </conditionalFormatting>
  <conditionalFormatting sqref="Y38">
    <cfRule type="containsText" dxfId="3777" priority="6783" operator="containsText" text="F">
      <formula>NOT(ISERROR(SEARCH("F",Y38)))</formula>
    </cfRule>
  </conditionalFormatting>
  <conditionalFormatting sqref="Y38">
    <cfRule type="containsText" dxfId="3776" priority="6782" operator="containsText" text="F">
      <formula>NOT(ISERROR(SEARCH("F",Y38)))</formula>
    </cfRule>
  </conditionalFormatting>
  <conditionalFormatting sqref="Y38">
    <cfRule type="containsText" dxfId="3775" priority="6781" operator="containsText" text="F">
      <formula>NOT(ISERROR(SEARCH("F",Y38)))</formula>
    </cfRule>
  </conditionalFormatting>
  <conditionalFormatting sqref="Y39">
    <cfRule type="containsText" dxfId="3774" priority="6780" operator="containsText" text="F">
      <formula>NOT(ISERROR(SEARCH("F",Y39)))</formula>
    </cfRule>
  </conditionalFormatting>
  <conditionalFormatting sqref="AI38:AI39">
    <cfRule type="containsText" dxfId="3773" priority="6779" operator="containsText" text="F">
      <formula>NOT(ISERROR(SEARCH("F",AI38)))</formula>
    </cfRule>
  </conditionalFormatting>
  <conditionalFormatting sqref="AJ38">
    <cfRule type="containsText" dxfId="3772" priority="6778" operator="containsText" text="F">
      <formula>NOT(ISERROR(SEARCH("F",AJ38)))</formula>
    </cfRule>
  </conditionalFormatting>
  <conditionalFormatting sqref="AK38">
    <cfRule type="containsText" dxfId="3771" priority="6777" operator="containsText" text="F">
      <formula>NOT(ISERROR(SEARCH("F",AK38)))</formula>
    </cfRule>
  </conditionalFormatting>
  <conditionalFormatting sqref="AM38">
    <cfRule type="containsText" dxfId="3770" priority="6776" operator="containsText" text="F">
      <formula>NOT(ISERROR(SEARCH("F",AM38)))</formula>
    </cfRule>
  </conditionalFormatting>
  <conditionalFormatting sqref="AN38">
    <cfRule type="containsText" dxfId="3769" priority="6775" operator="containsText" text="F">
      <formula>NOT(ISERROR(SEARCH("F",AN38)))</formula>
    </cfRule>
  </conditionalFormatting>
  <conditionalFormatting sqref="AJ38">
    <cfRule type="containsText" dxfId="3768" priority="6774" operator="containsText" text="F">
      <formula>NOT(ISERROR(SEARCH("F",AJ38)))</formula>
    </cfRule>
  </conditionalFormatting>
  <conditionalFormatting sqref="AK38">
    <cfRule type="containsText" dxfId="3767" priority="6773" operator="containsText" text="F">
      <formula>NOT(ISERROR(SEARCH("F",AK38)))</formula>
    </cfRule>
  </conditionalFormatting>
  <conditionalFormatting sqref="AK38 AM38:AN38">
    <cfRule type="containsText" dxfId="3766" priority="6772" operator="containsText" text="F">
      <formula>NOT(ISERROR(SEARCH("F",AK38)))</formula>
    </cfRule>
  </conditionalFormatting>
  <conditionalFormatting sqref="AK38 AM38:AN38">
    <cfRule type="containsText" dxfId="3765" priority="6771" operator="containsText" text="F">
      <formula>NOT(ISERROR(SEARCH("F",AK38)))</formula>
    </cfRule>
  </conditionalFormatting>
  <conditionalFormatting sqref="AN38">
    <cfRule type="containsText" dxfId="3764" priority="6770" operator="containsText" text="F">
      <formula>NOT(ISERROR(SEARCH("F",AN38)))</formula>
    </cfRule>
  </conditionalFormatting>
  <conditionalFormatting sqref="AJ39:AK39 AM39:AN39">
    <cfRule type="containsText" dxfId="3763" priority="6769" operator="containsText" text="F">
      <formula>NOT(ISERROR(SEARCH("F",AJ39)))</formula>
    </cfRule>
  </conditionalFormatting>
  <conditionalFormatting sqref="AX38:AX39">
    <cfRule type="containsText" dxfId="3762" priority="6768" operator="containsText" text="F">
      <formula>NOT(ISERROR(SEARCH("F",AX38)))</formula>
    </cfRule>
  </conditionalFormatting>
  <conditionalFormatting sqref="AY38">
    <cfRule type="containsText" dxfId="3761" priority="6767" operator="containsText" text="F">
      <formula>NOT(ISERROR(SEARCH("F",AY38)))</formula>
    </cfRule>
  </conditionalFormatting>
  <conditionalFormatting sqref="AZ38">
    <cfRule type="containsText" dxfId="3760" priority="6766" operator="containsText" text="F">
      <formula>NOT(ISERROR(SEARCH("F",AZ38)))</formula>
    </cfRule>
  </conditionalFormatting>
  <conditionalFormatting sqref="BA38">
    <cfRule type="containsText" dxfId="3759" priority="6765" operator="containsText" text="F">
      <formula>NOT(ISERROR(SEARCH("F",BA38)))</formula>
    </cfRule>
  </conditionalFormatting>
  <conditionalFormatting sqref="BB38">
    <cfRule type="containsText" dxfId="3758" priority="6764" operator="containsText" text="F">
      <formula>NOT(ISERROR(SEARCH("F",BB38)))</formula>
    </cfRule>
  </conditionalFormatting>
  <conditionalFormatting sqref="AY38">
    <cfRule type="containsText" dxfId="3757" priority="6763" operator="containsText" text="F">
      <formula>NOT(ISERROR(SEARCH("F",AY38)))</formula>
    </cfRule>
  </conditionalFormatting>
  <conditionalFormatting sqref="AZ38">
    <cfRule type="containsText" dxfId="3756" priority="6762" operator="containsText" text="F">
      <formula>NOT(ISERROR(SEARCH("F",AZ38)))</formula>
    </cfRule>
  </conditionalFormatting>
  <conditionalFormatting sqref="AZ38:BB38">
    <cfRule type="containsText" dxfId="3755" priority="6761" operator="containsText" text="F">
      <formula>NOT(ISERROR(SEARCH("F",AZ38)))</formula>
    </cfRule>
  </conditionalFormatting>
  <conditionalFormatting sqref="AZ38:BB38">
    <cfRule type="containsText" dxfId="3754" priority="6760" operator="containsText" text="F">
      <formula>NOT(ISERROR(SEARCH("F",AZ38)))</formula>
    </cfRule>
  </conditionalFormatting>
  <conditionalFormatting sqref="AL33">
    <cfRule type="containsText" dxfId="3753" priority="6757" operator="containsText" text="F">
      <formula>NOT(ISERROR(SEARCH("F",AL33)))</formula>
    </cfRule>
  </conditionalFormatting>
  <conditionalFormatting sqref="AL34 AL36:AL37">
    <cfRule type="containsText" dxfId="3752" priority="6756" operator="containsText" text="F">
      <formula>NOT(ISERROR(SEARCH("F",AL34)))</formula>
    </cfRule>
  </conditionalFormatting>
  <conditionalFormatting sqref="AL34">
    <cfRule type="cellIs" dxfId="3751" priority="6755" operator="between">
      <formula>0</formula>
      <formula>49</formula>
    </cfRule>
  </conditionalFormatting>
  <conditionalFormatting sqref="AL33">
    <cfRule type="containsText" dxfId="3750" priority="6754" operator="containsText" text="F">
      <formula>NOT(ISERROR(SEARCH("F",AL33)))</formula>
    </cfRule>
  </conditionalFormatting>
  <conditionalFormatting sqref="AL34 AL36:AL37">
    <cfRule type="containsText" dxfId="3749" priority="6753" operator="containsText" text="F">
      <formula>NOT(ISERROR(SEARCH("F",AL34)))</formula>
    </cfRule>
  </conditionalFormatting>
  <conditionalFormatting sqref="AL33:AL34 AL36:AL37">
    <cfRule type="containsText" dxfId="3748" priority="6752" operator="containsText" text="F">
      <formula>NOT(ISERROR(SEARCH("F",AL33)))</formula>
    </cfRule>
  </conditionalFormatting>
  <conditionalFormatting sqref="AL34">
    <cfRule type="cellIs" dxfId="3747" priority="6751" operator="between">
      <formula>0</formula>
      <formula>49</formula>
    </cfRule>
  </conditionalFormatting>
  <conditionalFormatting sqref="AL38">
    <cfRule type="containsText" dxfId="3746" priority="6750" operator="containsText" text="F">
      <formula>NOT(ISERROR(SEARCH("F",AL38)))</formula>
    </cfRule>
  </conditionalFormatting>
  <conditionalFormatting sqref="AL38">
    <cfRule type="containsText" dxfId="3745" priority="6749" operator="containsText" text="F">
      <formula>NOT(ISERROR(SEARCH("F",AL38)))</formula>
    </cfRule>
  </conditionalFormatting>
  <conditionalFormatting sqref="AL38">
    <cfRule type="containsText" dxfId="3744" priority="6748" operator="containsText" text="F">
      <formula>NOT(ISERROR(SEARCH("F",AL38)))</formula>
    </cfRule>
  </conditionalFormatting>
  <conditionalFormatting sqref="AL38">
    <cfRule type="containsText" dxfId="3743" priority="6747" operator="containsText" text="F">
      <formula>NOT(ISERROR(SEARCH("F",AL38)))</formula>
    </cfRule>
  </conditionalFormatting>
  <conditionalFormatting sqref="AL39">
    <cfRule type="containsText" dxfId="3742" priority="6746" operator="containsText" text="F">
      <formula>NOT(ISERROR(SEARCH("F",AL39)))</formula>
    </cfRule>
  </conditionalFormatting>
  <conditionalFormatting sqref="G36">
    <cfRule type="containsText" dxfId="3741" priority="6745" operator="containsText" text="F">
      <formula>NOT(ISERROR(SEARCH("F",G36)))</formula>
    </cfRule>
  </conditionalFormatting>
  <conditionalFormatting sqref="H36">
    <cfRule type="containsText" dxfId="3740" priority="6744" operator="containsText" text="F">
      <formula>NOT(ISERROR(SEARCH("F",H36)))</formula>
    </cfRule>
  </conditionalFormatting>
  <conditionalFormatting sqref="I36:J36">
    <cfRule type="containsText" dxfId="3739" priority="6743" operator="containsText" text="F">
      <formula>NOT(ISERROR(SEARCH("F",I36)))</formula>
    </cfRule>
  </conditionalFormatting>
  <conditionalFormatting sqref="K36:L36">
    <cfRule type="containsText" dxfId="3738" priority="6742" operator="containsText" text="F">
      <formula>NOT(ISERROR(SEARCH("F",K36)))</formula>
    </cfRule>
  </conditionalFormatting>
  <conditionalFormatting sqref="G36">
    <cfRule type="containsText" dxfId="3737" priority="6741" operator="containsText" text="F">
      <formula>NOT(ISERROR(SEARCH("F",G36)))</formula>
    </cfRule>
  </conditionalFormatting>
  <conditionalFormatting sqref="H36">
    <cfRule type="containsText" dxfId="3736" priority="6740" operator="containsText" text="F">
      <formula>NOT(ISERROR(SEARCH("F",H36)))</formula>
    </cfRule>
  </conditionalFormatting>
  <conditionalFormatting sqref="I36">
    <cfRule type="containsText" dxfId="3735" priority="6739" operator="containsText" text="F">
      <formula>NOT(ISERROR(SEARCH("F",I36)))</formula>
    </cfRule>
  </conditionalFormatting>
  <conditionalFormatting sqref="J36">
    <cfRule type="containsText" dxfId="3734" priority="6738" operator="containsText" text="F">
      <formula>NOT(ISERROR(SEARCH("F",J36)))</formula>
    </cfRule>
  </conditionalFormatting>
  <conditionalFormatting sqref="K36:L36">
    <cfRule type="containsText" dxfId="3733" priority="6737" operator="containsText" text="F">
      <formula>NOT(ISERROR(SEARCH("F",K36)))</formula>
    </cfRule>
  </conditionalFormatting>
  <conditionalFormatting sqref="K36:L36">
    <cfRule type="containsText" dxfId="3732" priority="6736" operator="containsText" text="F">
      <formula>NOT(ISERROR(SEARCH("F",K36)))</formula>
    </cfRule>
  </conditionalFormatting>
  <conditionalFormatting sqref="Y34">
    <cfRule type="cellIs" dxfId="3731" priority="6735" operator="between">
      <formula>0</formula>
      <formula>24</formula>
    </cfRule>
  </conditionalFormatting>
  <conditionalFormatting sqref="AM34">
    <cfRule type="cellIs" dxfId="3730" priority="6730" operator="between">
      <formula>0</formula>
      <formula>24</formula>
    </cfRule>
  </conditionalFormatting>
  <conditionalFormatting sqref="AN34">
    <cfRule type="containsText" dxfId="3729" priority="6729" operator="containsText" text="F">
      <formula>NOT(ISERROR(SEARCH("F",AN34)))</formula>
    </cfRule>
  </conditionalFormatting>
  <conditionalFormatting sqref="AN34">
    <cfRule type="cellIs" dxfId="3728" priority="6728" operator="between">
      <formula>0</formula>
      <formula>49</formula>
    </cfRule>
  </conditionalFormatting>
  <conditionalFormatting sqref="AN34">
    <cfRule type="containsText" dxfId="3727" priority="6727" operator="containsText" text="F">
      <formula>NOT(ISERROR(SEARCH("F",AN34)))</formula>
    </cfRule>
  </conditionalFormatting>
  <conditionalFormatting sqref="AN34">
    <cfRule type="containsText" dxfId="3726" priority="6726" operator="containsText" text="F">
      <formula>NOT(ISERROR(SEARCH("F",AN34)))</formula>
    </cfRule>
  </conditionalFormatting>
  <conditionalFormatting sqref="AN34">
    <cfRule type="cellIs" dxfId="3725" priority="6725" operator="between">
      <formula>0</formula>
      <formula>49</formula>
    </cfRule>
  </conditionalFormatting>
  <conditionalFormatting sqref="BY40:BY46">
    <cfRule type="cellIs" dxfId="3724" priority="6724" operator="equal">
      <formula>"F"</formula>
    </cfRule>
  </conditionalFormatting>
  <conditionalFormatting sqref="CA40:CA46">
    <cfRule type="containsText" dxfId="3723" priority="6723" operator="containsText" text="Drop Out">
      <formula>NOT(ISERROR(SEARCH("Drop Out",CA40)))</formula>
    </cfRule>
  </conditionalFormatting>
  <conditionalFormatting sqref="G40 G42 G44">
    <cfRule type="containsText" dxfId="3722" priority="6722" operator="containsText" text="F">
      <formula>NOT(ISERROR(SEARCH("F",G40)))</formula>
    </cfRule>
  </conditionalFormatting>
  <conditionalFormatting sqref="H40:H41 H44">
    <cfRule type="containsText" dxfId="3721" priority="6721" operator="containsText" text="F">
      <formula>NOT(ISERROR(SEARCH("F",H40)))</formula>
    </cfRule>
  </conditionalFormatting>
  <conditionalFormatting sqref="I40:I42 I44">
    <cfRule type="containsText" dxfId="3720" priority="6720" operator="containsText" text="F">
      <formula>NOT(ISERROR(SEARCH("F",I40)))</formula>
    </cfRule>
  </conditionalFormatting>
  <conditionalFormatting sqref="J40:J42 J44">
    <cfRule type="containsText" dxfId="3719" priority="6719" operator="containsText" text="F">
      <formula>NOT(ISERROR(SEARCH("F",J40)))</formula>
    </cfRule>
  </conditionalFormatting>
  <conditionalFormatting sqref="K40">
    <cfRule type="containsText" dxfId="3718" priority="6718" operator="containsText" text="F">
      <formula>NOT(ISERROR(SEARCH("F",K40)))</formula>
    </cfRule>
  </conditionalFormatting>
  <conditionalFormatting sqref="L41:L42 L44">
    <cfRule type="containsText" dxfId="3717" priority="6717" operator="containsText" text="F">
      <formula>NOT(ISERROR(SEARCH("F",L41)))</formula>
    </cfRule>
  </conditionalFormatting>
  <conditionalFormatting sqref="K41:K42 K44">
    <cfRule type="containsText" dxfId="3716" priority="6716" operator="containsText" text="F">
      <formula>NOT(ISERROR(SEARCH("F",K41)))</formula>
    </cfRule>
  </conditionalFormatting>
  <conditionalFormatting sqref="T40">
    <cfRule type="containsText" dxfId="3715" priority="6715" operator="containsText" text="F">
      <formula>NOT(ISERROR(SEARCH("F",T40)))</formula>
    </cfRule>
  </conditionalFormatting>
  <conditionalFormatting sqref="L40">
    <cfRule type="containsText" dxfId="3714" priority="6702" operator="containsText" text="F">
      <formula>NOT(ISERROR(SEARCH("F",L40)))</formula>
    </cfRule>
  </conditionalFormatting>
  <conditionalFormatting sqref="R40:R46">
    <cfRule type="containsText" dxfId="3713" priority="6700" operator="containsText" text="Probation">
      <formula>NOT(ISERROR(SEARCH("Probation",R40)))</formula>
    </cfRule>
    <cfRule type="containsText" dxfId="3712" priority="6701" operator="containsText" text="Drop">
      <formula>NOT(ISERROR(SEARCH("Drop",R40)))</formula>
    </cfRule>
  </conditionalFormatting>
  <conditionalFormatting sqref="H41:J41">
    <cfRule type="cellIs" dxfId="3711" priority="6699" operator="between">
      <formula>0</formula>
      <formula>49</formula>
    </cfRule>
  </conditionalFormatting>
  <conditionalFormatting sqref="T40">
    <cfRule type="containsText" dxfId="3710" priority="6693" operator="containsText" text="F">
      <formula>NOT(ISERROR(SEARCH("F",T40)))</formula>
    </cfRule>
  </conditionalFormatting>
  <conditionalFormatting sqref="K40:K42 K44">
    <cfRule type="containsText" dxfId="3709" priority="6649" operator="containsText" text="F">
      <formula>NOT(ISERROR(SEARCH("F",K40)))</formula>
    </cfRule>
  </conditionalFormatting>
  <conditionalFormatting sqref="K41">
    <cfRule type="cellIs" dxfId="3708" priority="6648" operator="between">
      <formula>0</formula>
      <formula>49</formula>
    </cfRule>
  </conditionalFormatting>
  <conditionalFormatting sqref="L40:L42 L44">
    <cfRule type="containsText" dxfId="3707" priority="6647" operator="containsText" text="F">
      <formula>NOT(ISERROR(SEARCH("F",L40)))</formula>
    </cfRule>
  </conditionalFormatting>
  <conditionalFormatting sqref="L41">
    <cfRule type="cellIs" dxfId="3706" priority="6646" operator="between">
      <formula>0</formula>
      <formula>49</formula>
    </cfRule>
  </conditionalFormatting>
  <conditionalFormatting sqref="CA40:CA46">
    <cfRule type="containsText" dxfId="3705" priority="6644" operator="containsText" text="Probation">
      <formula>NOT(ISERROR(SEARCH("Probation",CA40)))</formula>
    </cfRule>
    <cfRule type="containsText" dxfId="3704" priority="6645" operator="containsText" text="Drop">
      <formula>NOT(ISERROR(SEARCH("Drop",CA40)))</formula>
    </cfRule>
  </conditionalFormatting>
  <conditionalFormatting sqref="G41">
    <cfRule type="cellIs" dxfId="3703" priority="6631" operator="between">
      <formula>0</formula>
      <formula>24</formula>
    </cfRule>
  </conditionalFormatting>
  <conditionalFormatting sqref="G45:G46">
    <cfRule type="containsText" dxfId="3702" priority="6630" operator="containsText" text="F">
      <formula>NOT(ISERROR(SEARCH("F",G45)))</formula>
    </cfRule>
  </conditionalFormatting>
  <conditionalFormatting sqref="H45">
    <cfRule type="containsText" dxfId="3701" priority="6629" operator="containsText" text="F">
      <formula>NOT(ISERROR(SEARCH("F",H45)))</formula>
    </cfRule>
  </conditionalFormatting>
  <conditionalFormatting sqref="I45">
    <cfRule type="containsText" dxfId="3700" priority="6628" operator="containsText" text="F">
      <formula>NOT(ISERROR(SEARCH("F",I45)))</formula>
    </cfRule>
  </conditionalFormatting>
  <conditionalFormatting sqref="J45">
    <cfRule type="containsText" dxfId="3699" priority="6627" operator="containsText" text="F">
      <formula>NOT(ISERROR(SEARCH("F",J45)))</formula>
    </cfRule>
  </conditionalFormatting>
  <conditionalFormatting sqref="K45">
    <cfRule type="containsText" dxfId="3698" priority="6626" operator="containsText" text="F">
      <formula>NOT(ISERROR(SEARCH("F",K45)))</formula>
    </cfRule>
  </conditionalFormatting>
  <conditionalFormatting sqref="H45">
    <cfRule type="containsText" dxfId="3697" priority="6625" operator="containsText" text="F">
      <formula>NOT(ISERROR(SEARCH("F",H45)))</formula>
    </cfRule>
  </conditionalFormatting>
  <conditionalFormatting sqref="I45">
    <cfRule type="containsText" dxfId="3696" priority="6624" operator="containsText" text="F">
      <formula>NOT(ISERROR(SEARCH("F",I45)))</formula>
    </cfRule>
  </conditionalFormatting>
  <conditionalFormatting sqref="I45:K45">
    <cfRule type="containsText" dxfId="3695" priority="6623" operator="containsText" text="F">
      <formula>NOT(ISERROR(SEARCH("F",I45)))</formula>
    </cfRule>
  </conditionalFormatting>
  <conditionalFormatting sqref="I45:K45">
    <cfRule type="containsText" dxfId="3694" priority="6622" operator="containsText" text="F">
      <formula>NOT(ISERROR(SEARCH("F",I45)))</formula>
    </cfRule>
  </conditionalFormatting>
  <conditionalFormatting sqref="K45">
    <cfRule type="containsText" dxfId="3693" priority="6621" operator="containsText" text="F">
      <formula>NOT(ISERROR(SEARCH("F",K45)))</formula>
    </cfRule>
  </conditionalFormatting>
  <conditionalFormatting sqref="H46:K46">
    <cfRule type="containsText" dxfId="3692" priority="6620" operator="containsText" text="F">
      <formula>NOT(ISERROR(SEARCH("F",H46)))</formula>
    </cfRule>
  </conditionalFormatting>
  <conditionalFormatting sqref="L45">
    <cfRule type="containsText" dxfId="3691" priority="6619" operator="containsText" text="F">
      <formula>NOT(ISERROR(SEARCH("F",L45)))</formula>
    </cfRule>
  </conditionalFormatting>
  <conditionalFormatting sqref="L45">
    <cfRule type="containsText" dxfId="3690" priority="6618" operator="containsText" text="F">
      <formula>NOT(ISERROR(SEARCH("F",L45)))</formula>
    </cfRule>
  </conditionalFormatting>
  <conditionalFormatting sqref="L45">
    <cfRule type="containsText" dxfId="3689" priority="6617" operator="containsText" text="F">
      <formula>NOT(ISERROR(SEARCH("F",L45)))</formula>
    </cfRule>
  </conditionalFormatting>
  <conditionalFormatting sqref="L45">
    <cfRule type="containsText" dxfId="3688" priority="6616" operator="containsText" text="F">
      <formula>NOT(ISERROR(SEARCH("F",L45)))</formula>
    </cfRule>
  </conditionalFormatting>
  <conditionalFormatting sqref="L46">
    <cfRule type="containsText" dxfId="3687" priority="6615" operator="containsText" text="F">
      <formula>NOT(ISERROR(SEARCH("F",L46)))</formula>
    </cfRule>
  </conditionalFormatting>
  <conditionalFormatting sqref="G43">
    <cfRule type="containsText" dxfId="3686" priority="6564" operator="containsText" text="F">
      <formula>NOT(ISERROR(SEARCH("F",G43)))</formula>
    </cfRule>
  </conditionalFormatting>
  <conditionalFormatting sqref="H43">
    <cfRule type="containsText" dxfId="3685" priority="6563" operator="containsText" text="F">
      <formula>NOT(ISERROR(SEARCH("F",H43)))</formula>
    </cfRule>
  </conditionalFormatting>
  <conditionalFormatting sqref="I43:J43">
    <cfRule type="containsText" dxfId="3684" priority="6562" operator="containsText" text="F">
      <formula>NOT(ISERROR(SEARCH("F",I43)))</formula>
    </cfRule>
  </conditionalFormatting>
  <conditionalFormatting sqref="K43:L43">
    <cfRule type="containsText" dxfId="3683" priority="6561" operator="containsText" text="F">
      <formula>NOT(ISERROR(SEARCH("F",K43)))</formula>
    </cfRule>
  </conditionalFormatting>
  <conditionalFormatting sqref="G43">
    <cfRule type="containsText" dxfId="3682" priority="6560" operator="containsText" text="F">
      <formula>NOT(ISERROR(SEARCH("F",G43)))</formula>
    </cfRule>
  </conditionalFormatting>
  <conditionalFormatting sqref="H43">
    <cfRule type="containsText" dxfId="3681" priority="6559" operator="containsText" text="F">
      <formula>NOT(ISERROR(SEARCH("F",H43)))</formula>
    </cfRule>
  </conditionalFormatting>
  <conditionalFormatting sqref="I43">
    <cfRule type="containsText" dxfId="3680" priority="6558" operator="containsText" text="F">
      <formula>NOT(ISERROR(SEARCH("F",I43)))</formula>
    </cfRule>
  </conditionalFormatting>
  <conditionalFormatting sqref="J43">
    <cfRule type="containsText" dxfId="3679" priority="6557" operator="containsText" text="F">
      <formula>NOT(ISERROR(SEARCH("F",J43)))</formula>
    </cfRule>
  </conditionalFormatting>
  <conditionalFormatting sqref="K43:L43">
    <cfRule type="containsText" dxfId="3678" priority="6556" operator="containsText" text="F">
      <formula>NOT(ISERROR(SEARCH("F",K43)))</formula>
    </cfRule>
  </conditionalFormatting>
  <conditionalFormatting sqref="K43:L43">
    <cfRule type="containsText" dxfId="3677" priority="6555" operator="containsText" text="F">
      <formula>NOT(ISERROR(SEARCH("F",K43)))</formula>
    </cfRule>
  </conditionalFormatting>
  <conditionalFormatting sqref="BY47:BY53">
    <cfRule type="cellIs" dxfId="3676" priority="6543" operator="equal">
      <formula>"F"</formula>
    </cfRule>
  </conditionalFormatting>
  <conditionalFormatting sqref="CA47:CA53">
    <cfRule type="containsText" dxfId="3675" priority="6542" operator="containsText" text="Drop Out">
      <formula>NOT(ISERROR(SEARCH("Drop Out",CA47)))</formula>
    </cfRule>
  </conditionalFormatting>
  <conditionalFormatting sqref="G47 G49 G51">
    <cfRule type="containsText" dxfId="3674" priority="6541" operator="containsText" text="F">
      <formula>NOT(ISERROR(SEARCH("F",G47)))</formula>
    </cfRule>
  </conditionalFormatting>
  <conditionalFormatting sqref="H47 H51">
    <cfRule type="containsText" dxfId="3673" priority="6540" operator="containsText" text="F">
      <formula>NOT(ISERROR(SEARCH("F",H47)))</formula>
    </cfRule>
  </conditionalFormatting>
  <conditionalFormatting sqref="I47:I49 I51">
    <cfRule type="containsText" dxfId="3672" priority="6539" operator="containsText" text="F">
      <formula>NOT(ISERROR(SEARCH("F",I47)))</formula>
    </cfRule>
  </conditionalFormatting>
  <conditionalFormatting sqref="J47:J49 J51">
    <cfRule type="containsText" dxfId="3671" priority="6538" operator="containsText" text="F">
      <formula>NOT(ISERROR(SEARCH("F",J47)))</formula>
    </cfRule>
  </conditionalFormatting>
  <conditionalFormatting sqref="K47">
    <cfRule type="containsText" dxfId="3670" priority="6537" operator="containsText" text="F">
      <formula>NOT(ISERROR(SEARCH("F",K47)))</formula>
    </cfRule>
  </conditionalFormatting>
  <conditionalFormatting sqref="L48:L49 L51">
    <cfRule type="containsText" dxfId="3669" priority="6536" operator="containsText" text="F">
      <formula>NOT(ISERROR(SEARCH("F",L48)))</formula>
    </cfRule>
  </conditionalFormatting>
  <conditionalFormatting sqref="K48:K49 K51">
    <cfRule type="containsText" dxfId="3668" priority="6535" operator="containsText" text="F">
      <formula>NOT(ISERROR(SEARCH("F",K48)))</formula>
    </cfRule>
  </conditionalFormatting>
  <conditionalFormatting sqref="T48 T50:T51">
    <cfRule type="containsText" dxfId="3667" priority="6533" operator="containsText" text="F">
      <formula>NOT(ISERROR(SEARCH("F",T48)))</formula>
    </cfRule>
  </conditionalFormatting>
  <conditionalFormatting sqref="U50:U51">
    <cfRule type="containsText" dxfId="3666" priority="6531" operator="containsText" text="F">
      <formula>NOT(ISERROR(SEARCH("F",U50)))</formula>
    </cfRule>
  </conditionalFormatting>
  <conditionalFormatting sqref="V48:W51">
    <cfRule type="containsText" dxfId="3665" priority="6529" operator="containsText" text="F">
      <formula>NOT(ISERROR(SEARCH("F",V48)))</formula>
    </cfRule>
  </conditionalFormatting>
  <conditionalFormatting sqref="X50:Y51 X48:X49">
    <cfRule type="containsText" dxfId="3664" priority="6527" operator="containsText" text="F">
      <formula>NOT(ISERROR(SEARCH("F",X48)))</formula>
    </cfRule>
  </conditionalFormatting>
  <conditionalFormatting sqref="AI47:AK47 AM47:AN47">
    <cfRule type="containsText" dxfId="3663" priority="6526" operator="containsText" text="F">
      <formula>NOT(ISERROR(SEARCH("F",AI47)))</formula>
    </cfRule>
  </conditionalFormatting>
  <conditionalFormatting sqref="AI48:AK48 AM50:AN51 AI50:AK51">
    <cfRule type="containsText" dxfId="3662" priority="6525" operator="containsText" text="F">
      <formula>NOT(ISERROR(SEARCH("F",AI48)))</formula>
    </cfRule>
  </conditionalFormatting>
  <conditionalFormatting sqref="AX47:BB47">
    <cfRule type="containsText" dxfId="3661" priority="6524" operator="containsText" text="F">
      <formula>NOT(ISERROR(SEARCH("F",AX47)))</formula>
    </cfRule>
  </conditionalFormatting>
  <conditionalFormatting sqref="AX50:BB51 AX48:BA49">
    <cfRule type="containsText" dxfId="3660" priority="6523" operator="containsText" text="F">
      <formula>NOT(ISERROR(SEARCH("F",AX48)))</formula>
    </cfRule>
  </conditionalFormatting>
  <conditionalFormatting sqref="T49">
    <cfRule type="containsText" dxfId="3659" priority="6522" operator="containsText" text="F">
      <formula>NOT(ISERROR(SEARCH("F",T49)))</formula>
    </cfRule>
  </conditionalFormatting>
  <conditionalFormatting sqref="L47">
    <cfRule type="containsText" dxfId="3658" priority="6521" operator="containsText" text="F">
      <formula>NOT(ISERROR(SEARCH("F",L47)))</formula>
    </cfRule>
  </conditionalFormatting>
  <conditionalFormatting sqref="R47:R53">
    <cfRule type="containsText" dxfId="3657" priority="6519" operator="containsText" text="Probation">
      <formula>NOT(ISERROR(SEARCH("Probation",R47)))</formula>
    </cfRule>
    <cfRule type="containsText" dxfId="3656" priority="6520" operator="containsText" text="Drop">
      <formula>NOT(ISERROR(SEARCH("Drop",R47)))</formula>
    </cfRule>
  </conditionalFormatting>
  <conditionalFormatting sqref="I48:J48">
    <cfRule type="cellIs" dxfId="3655" priority="6518" operator="between">
      <formula>0</formula>
      <formula>49</formula>
    </cfRule>
  </conditionalFormatting>
  <conditionalFormatting sqref="AI48:AK48 AX48:BA48 T48 V48:X48">
    <cfRule type="cellIs" dxfId="3654" priority="6517" operator="between">
      <formula>0</formula>
      <formula>49</formula>
    </cfRule>
  </conditionalFormatting>
  <conditionalFormatting sqref="AG47:AG53">
    <cfRule type="containsText" dxfId="3653" priority="6515" operator="containsText" text="Probation">
      <formula>NOT(ISERROR(SEARCH("Probation",AG47)))</formula>
    </cfRule>
    <cfRule type="containsText" dxfId="3652" priority="6516" operator="containsText" text="Drop">
      <formula>NOT(ISERROR(SEARCH("Drop",AG47)))</formula>
    </cfRule>
  </conditionalFormatting>
  <conditionalFormatting sqref="AV47:AV53">
    <cfRule type="containsText" dxfId="3651" priority="6513" operator="containsText" text="Probation">
      <formula>NOT(ISERROR(SEARCH("Probation",AV47)))</formula>
    </cfRule>
    <cfRule type="containsText" dxfId="3650" priority="6514" operator="containsText" text="Drop">
      <formula>NOT(ISERROR(SEARCH("Drop",AV47)))</formula>
    </cfRule>
  </conditionalFormatting>
  <conditionalFormatting sqref="T48:T51">
    <cfRule type="containsText" dxfId="3649" priority="6512" operator="containsText" text="F">
      <formula>NOT(ISERROR(SEARCH("F",T48)))</formula>
    </cfRule>
  </conditionalFormatting>
  <conditionalFormatting sqref="U50:U51">
    <cfRule type="containsText" dxfId="3648" priority="6511" operator="containsText" text="F">
      <formula>NOT(ISERROR(SEARCH("F",U50)))</formula>
    </cfRule>
  </conditionalFormatting>
  <conditionalFormatting sqref="V48:V51">
    <cfRule type="containsText" dxfId="3647" priority="6510" operator="containsText" text="F">
      <formula>NOT(ISERROR(SEARCH("F",V48)))</formula>
    </cfRule>
  </conditionalFormatting>
  <conditionalFormatting sqref="W48:W51">
    <cfRule type="containsText" dxfId="3646" priority="6509" operator="containsText" text="F">
      <formula>NOT(ISERROR(SEARCH("F",W48)))</formula>
    </cfRule>
  </conditionalFormatting>
  <conditionalFormatting sqref="T48 V48:W48">
    <cfRule type="cellIs" dxfId="3645" priority="6508" operator="between">
      <formula>0</formula>
      <formula>49</formula>
    </cfRule>
  </conditionalFormatting>
  <conditionalFormatting sqref="X50:Y51 X48:X49">
    <cfRule type="containsText" dxfId="3644" priority="6506" operator="containsText" text="F">
      <formula>NOT(ISERROR(SEARCH("F",X48)))</formula>
    </cfRule>
  </conditionalFormatting>
  <conditionalFormatting sqref="X50:Y51 X48:X49">
    <cfRule type="containsText" dxfId="3643" priority="6505" operator="containsText" text="F">
      <formula>NOT(ISERROR(SEARCH("F",X48)))</formula>
    </cfRule>
  </conditionalFormatting>
  <conditionalFormatting sqref="X48">
    <cfRule type="cellIs" dxfId="3642" priority="6504" operator="between">
      <formula>0</formula>
      <formula>49</formula>
    </cfRule>
  </conditionalFormatting>
  <conditionalFormatting sqref="AI47">
    <cfRule type="containsText" dxfId="3641" priority="6503" operator="containsText" text="F">
      <formula>NOT(ISERROR(SEARCH("F",AI47)))</formula>
    </cfRule>
  </conditionalFormatting>
  <conditionalFormatting sqref="AI48 AI50:AI51">
    <cfRule type="containsText" dxfId="3640" priority="6502" operator="containsText" text="F">
      <formula>NOT(ISERROR(SEARCH("F",AI48)))</formula>
    </cfRule>
  </conditionalFormatting>
  <conditionalFormatting sqref="AJ47">
    <cfRule type="containsText" dxfId="3639" priority="6501" operator="containsText" text="F">
      <formula>NOT(ISERROR(SEARCH("F",AJ47)))</formula>
    </cfRule>
  </conditionalFormatting>
  <conditionalFormatting sqref="AJ48 AJ50:AJ51">
    <cfRule type="containsText" dxfId="3638" priority="6500" operator="containsText" text="F">
      <formula>NOT(ISERROR(SEARCH("F",AJ48)))</formula>
    </cfRule>
  </conditionalFormatting>
  <conditionalFormatting sqref="AK47 AM47">
    <cfRule type="containsText" dxfId="3637" priority="6499" operator="containsText" text="F">
      <formula>NOT(ISERROR(SEARCH("F",AK47)))</formula>
    </cfRule>
  </conditionalFormatting>
  <conditionalFormatting sqref="AK48 AM50:AM51 AK50:AK51">
    <cfRule type="containsText" dxfId="3636" priority="6498" operator="containsText" text="F">
      <formula>NOT(ISERROR(SEARCH("F",AK48)))</formula>
    </cfRule>
  </conditionalFormatting>
  <conditionalFormatting sqref="AN47">
    <cfRule type="containsText" dxfId="3635" priority="6497" operator="containsText" text="F">
      <formula>NOT(ISERROR(SEARCH("F",AN47)))</formula>
    </cfRule>
  </conditionalFormatting>
  <conditionalFormatting sqref="AN50:AN51">
    <cfRule type="containsText" dxfId="3634" priority="6496" operator="containsText" text="F">
      <formula>NOT(ISERROR(SEARCH("F",AN50)))</formula>
    </cfRule>
  </conditionalFormatting>
  <conditionalFormatting sqref="AI47:AI48 AI50:AI51">
    <cfRule type="containsText" dxfId="3633" priority="6494" operator="containsText" text="F">
      <formula>NOT(ISERROR(SEARCH("F",AI47)))</formula>
    </cfRule>
  </conditionalFormatting>
  <conditionalFormatting sqref="AJ47:AJ48 AJ50:AJ51">
    <cfRule type="containsText" dxfId="3632" priority="6493" operator="containsText" text="F">
      <formula>NOT(ISERROR(SEARCH("F",AJ47)))</formula>
    </cfRule>
  </conditionalFormatting>
  <conditionalFormatting sqref="AK47:AK48 AK50:AK51">
    <cfRule type="containsText" dxfId="3631" priority="6492" operator="containsText" text="F">
      <formula>NOT(ISERROR(SEARCH("F",AK47)))</formula>
    </cfRule>
  </conditionalFormatting>
  <conditionalFormatting sqref="AM47 AM50:AM51">
    <cfRule type="containsText" dxfId="3630" priority="6491" operator="containsText" text="F">
      <formula>NOT(ISERROR(SEARCH("F",AM47)))</formula>
    </cfRule>
  </conditionalFormatting>
  <conditionalFormatting sqref="AI48:AK48">
    <cfRule type="cellIs" dxfId="3629" priority="6490" operator="between">
      <formula>0</formula>
      <formula>49</formula>
    </cfRule>
  </conditionalFormatting>
  <conditionalFormatting sqref="AN47">
    <cfRule type="containsText" dxfId="3628" priority="6489" operator="containsText" text="F">
      <formula>NOT(ISERROR(SEARCH("F",AN47)))</formula>
    </cfRule>
  </conditionalFormatting>
  <conditionalFormatting sqref="AN50:AN51">
    <cfRule type="containsText" dxfId="3627" priority="6488" operator="containsText" text="F">
      <formula>NOT(ISERROR(SEARCH("F",AN50)))</formula>
    </cfRule>
  </conditionalFormatting>
  <conditionalFormatting sqref="AN47 AN50:AN51">
    <cfRule type="containsText" dxfId="3626" priority="6487" operator="containsText" text="F">
      <formula>NOT(ISERROR(SEARCH("F",AN47)))</formula>
    </cfRule>
  </conditionalFormatting>
  <conditionalFormatting sqref="AX47">
    <cfRule type="containsText" dxfId="3625" priority="6486" operator="containsText" text="F">
      <formula>NOT(ISERROR(SEARCH("F",AX47)))</formula>
    </cfRule>
  </conditionalFormatting>
  <conditionalFormatting sqref="AX48 AX50:AX51">
    <cfRule type="containsText" dxfId="3624" priority="6485" operator="containsText" text="F">
      <formula>NOT(ISERROR(SEARCH("F",AX48)))</formula>
    </cfRule>
  </conditionalFormatting>
  <conditionalFormatting sqref="AY47">
    <cfRule type="containsText" dxfId="3623" priority="6484" operator="containsText" text="F">
      <formula>NOT(ISERROR(SEARCH("F",AY47)))</formula>
    </cfRule>
  </conditionalFormatting>
  <conditionalFormatting sqref="AY48:AY51">
    <cfRule type="containsText" dxfId="3622" priority="6483" operator="containsText" text="F">
      <formula>NOT(ISERROR(SEARCH("F",AY48)))</formula>
    </cfRule>
  </conditionalFormatting>
  <conditionalFormatting sqref="AZ47:BA47">
    <cfRule type="containsText" dxfId="3621" priority="6482" operator="containsText" text="F">
      <formula>NOT(ISERROR(SEARCH("F",AZ47)))</formula>
    </cfRule>
  </conditionalFormatting>
  <conditionalFormatting sqref="AZ48:BA51">
    <cfRule type="containsText" dxfId="3620" priority="6481" operator="containsText" text="F">
      <formula>NOT(ISERROR(SEARCH("F",AZ48)))</formula>
    </cfRule>
  </conditionalFormatting>
  <conditionalFormatting sqref="BB47">
    <cfRule type="containsText" dxfId="3619" priority="6480" operator="containsText" text="F">
      <formula>NOT(ISERROR(SEARCH("F",BB47)))</formula>
    </cfRule>
  </conditionalFormatting>
  <conditionalFormatting sqref="BB50:BB51">
    <cfRule type="containsText" dxfId="3618" priority="6479" operator="containsText" text="F">
      <formula>NOT(ISERROR(SEARCH("F",BB50)))</formula>
    </cfRule>
  </conditionalFormatting>
  <conditionalFormatting sqref="AX49">
    <cfRule type="containsText" dxfId="3617" priority="6478" operator="containsText" text="F">
      <formula>NOT(ISERROR(SEARCH("F",AX49)))</formula>
    </cfRule>
  </conditionalFormatting>
  <conditionalFormatting sqref="AX47:AX51">
    <cfRule type="containsText" dxfId="3616" priority="6477" operator="containsText" text="F">
      <formula>NOT(ISERROR(SEARCH("F",AX47)))</formula>
    </cfRule>
  </conditionalFormatting>
  <conditionalFormatting sqref="AY47:AY51">
    <cfRule type="containsText" dxfId="3615" priority="6476" operator="containsText" text="F">
      <formula>NOT(ISERROR(SEARCH("F",AY47)))</formula>
    </cfRule>
  </conditionalFormatting>
  <conditionalFormatting sqref="AZ47:AZ51">
    <cfRule type="containsText" dxfId="3614" priority="6475" operator="containsText" text="F">
      <formula>NOT(ISERROR(SEARCH("F",AZ47)))</formula>
    </cfRule>
  </conditionalFormatting>
  <conditionalFormatting sqref="BA47:BA51">
    <cfRule type="containsText" dxfId="3613" priority="6474" operator="containsText" text="F">
      <formula>NOT(ISERROR(SEARCH("F",BA47)))</formula>
    </cfRule>
  </conditionalFormatting>
  <conditionalFormatting sqref="AX48:BA48">
    <cfRule type="cellIs" dxfId="3612" priority="6473" operator="between">
      <formula>0</formula>
      <formula>49</formula>
    </cfRule>
  </conditionalFormatting>
  <conditionalFormatting sqref="BB47">
    <cfRule type="containsText" dxfId="3611" priority="6472" operator="containsText" text="F">
      <formula>NOT(ISERROR(SEARCH("F",BB47)))</formula>
    </cfRule>
  </conditionalFormatting>
  <conditionalFormatting sqref="BB50:BB51">
    <cfRule type="containsText" dxfId="3610" priority="6471" operator="containsText" text="F">
      <formula>NOT(ISERROR(SEARCH("F",BB50)))</formula>
    </cfRule>
  </conditionalFormatting>
  <conditionalFormatting sqref="BB47 BB50:BB51">
    <cfRule type="containsText" dxfId="3609" priority="6470" operator="containsText" text="F">
      <formula>NOT(ISERROR(SEARCH("F",BB47)))</formula>
    </cfRule>
  </conditionalFormatting>
  <conditionalFormatting sqref="K47:K49 K51">
    <cfRule type="containsText" dxfId="3608" priority="6468" operator="containsText" text="F">
      <formula>NOT(ISERROR(SEARCH("F",K47)))</formula>
    </cfRule>
  </conditionalFormatting>
  <conditionalFormatting sqref="K48">
    <cfRule type="cellIs" dxfId="3607" priority="6467" operator="between">
      <formula>0</formula>
      <formula>49</formula>
    </cfRule>
  </conditionalFormatting>
  <conditionalFormatting sqref="L47:L49 L51">
    <cfRule type="containsText" dxfId="3606" priority="6466" operator="containsText" text="F">
      <formula>NOT(ISERROR(SEARCH("F",L47)))</formula>
    </cfRule>
  </conditionalFormatting>
  <conditionalFormatting sqref="L48">
    <cfRule type="cellIs" dxfId="3605" priority="6465" operator="between">
      <formula>0</formula>
      <formula>49</formula>
    </cfRule>
  </conditionalFormatting>
  <conditionalFormatting sqref="CA47:CA53">
    <cfRule type="containsText" dxfId="3604" priority="6463" operator="containsText" text="Probation">
      <formula>NOT(ISERROR(SEARCH("Probation",CA47)))</formula>
    </cfRule>
    <cfRule type="containsText" dxfId="3603" priority="6464" operator="containsText" text="Drop">
      <formula>NOT(ISERROR(SEARCH("Drop",CA47)))</formula>
    </cfRule>
  </conditionalFormatting>
  <conditionalFormatting sqref="AG47:AG53">
    <cfRule type="containsText" dxfId="3602" priority="6461" operator="containsText" text="Probation">
      <formula>NOT(ISERROR(SEARCH("Probation",AG47)))</formula>
    </cfRule>
    <cfRule type="containsText" dxfId="3601" priority="6462" operator="containsText" text="Drop">
      <formula>NOT(ISERROR(SEARCH("Drop",AG47)))</formula>
    </cfRule>
  </conditionalFormatting>
  <conditionalFormatting sqref="AV47:AV53">
    <cfRule type="containsText" dxfId="3600" priority="6459" operator="containsText" text="Probation">
      <formula>NOT(ISERROR(SEARCH("Probation",AV47)))</formula>
    </cfRule>
    <cfRule type="containsText" dxfId="3599" priority="6460" operator="containsText" text="Drop">
      <formula>NOT(ISERROR(SEARCH("Drop",AV47)))</formula>
    </cfRule>
  </conditionalFormatting>
  <conditionalFormatting sqref="AV47:AV53">
    <cfRule type="containsText" dxfId="3598" priority="6457" operator="containsText" text="Probation">
      <formula>NOT(ISERROR(SEARCH("Probation",AV47)))</formula>
    </cfRule>
    <cfRule type="containsText" dxfId="3597" priority="6458" operator="containsText" text="Drop">
      <formula>NOT(ISERROR(SEARCH("Drop",AV47)))</formula>
    </cfRule>
  </conditionalFormatting>
  <conditionalFormatting sqref="BJ47:BJ53">
    <cfRule type="containsText" dxfId="3596" priority="6455" operator="containsText" text="Probation">
      <formula>NOT(ISERROR(SEARCH("Probation",BJ47)))</formula>
    </cfRule>
    <cfRule type="containsText" dxfId="3595" priority="6456" operator="containsText" text="Drop">
      <formula>NOT(ISERROR(SEARCH("Drop",BJ47)))</formula>
    </cfRule>
  </conditionalFormatting>
  <conditionalFormatting sqref="BJ47:BJ53">
    <cfRule type="containsText" dxfId="3594" priority="6453" operator="containsText" text="Probation">
      <formula>NOT(ISERROR(SEARCH("Probation",BJ47)))</formula>
    </cfRule>
    <cfRule type="containsText" dxfId="3593" priority="6454" operator="containsText" text="Drop">
      <formula>NOT(ISERROR(SEARCH("Drop",BJ47)))</formula>
    </cfRule>
  </conditionalFormatting>
  <conditionalFormatting sqref="BJ47:BJ53">
    <cfRule type="containsText" dxfId="3592" priority="6451" operator="containsText" text="Probation">
      <formula>NOT(ISERROR(SEARCH("Probation",BJ47)))</formula>
    </cfRule>
    <cfRule type="containsText" dxfId="3591" priority="6452" operator="containsText" text="Drop">
      <formula>NOT(ISERROR(SEARCH("Drop",BJ47)))</formula>
    </cfRule>
  </conditionalFormatting>
  <conditionalFormatting sqref="G48">
    <cfRule type="cellIs" dxfId="3590" priority="6450" operator="between">
      <formula>0</formula>
      <formula>24</formula>
    </cfRule>
  </conditionalFormatting>
  <conditionalFormatting sqref="BB52">
    <cfRule type="containsText" dxfId="3589" priority="6397" operator="containsText" text="F">
      <formula>NOT(ISERROR(SEARCH("F",BB52)))</formula>
    </cfRule>
  </conditionalFormatting>
  <conditionalFormatting sqref="AY53:BB53">
    <cfRule type="containsText" dxfId="3588" priority="6396" operator="containsText" text="F">
      <formula>NOT(ISERROR(SEARCH("F",AY53)))</formula>
    </cfRule>
  </conditionalFormatting>
  <conditionalFormatting sqref="G52:G53">
    <cfRule type="containsText" dxfId="3587" priority="6449" operator="containsText" text="F">
      <formula>NOT(ISERROR(SEARCH("F",G52)))</formula>
    </cfRule>
  </conditionalFormatting>
  <conditionalFormatting sqref="H52">
    <cfRule type="containsText" dxfId="3586" priority="6448" operator="containsText" text="F">
      <formula>NOT(ISERROR(SEARCH("F",H52)))</formula>
    </cfRule>
  </conditionalFormatting>
  <conditionalFormatting sqref="I52">
    <cfRule type="containsText" dxfId="3585" priority="6447" operator="containsText" text="F">
      <formula>NOT(ISERROR(SEARCH("F",I52)))</formula>
    </cfRule>
  </conditionalFormatting>
  <conditionalFormatting sqref="J52">
    <cfRule type="containsText" dxfId="3584" priority="6446" operator="containsText" text="F">
      <formula>NOT(ISERROR(SEARCH("F",J52)))</formula>
    </cfRule>
  </conditionalFormatting>
  <conditionalFormatting sqref="K52">
    <cfRule type="containsText" dxfId="3583" priority="6445" operator="containsText" text="F">
      <formula>NOT(ISERROR(SEARCH("F",K52)))</formula>
    </cfRule>
  </conditionalFormatting>
  <conditionalFormatting sqref="H52">
    <cfRule type="containsText" dxfId="3582" priority="6444" operator="containsText" text="F">
      <formula>NOT(ISERROR(SEARCH("F",H52)))</formula>
    </cfRule>
  </conditionalFormatting>
  <conditionalFormatting sqref="I52">
    <cfRule type="containsText" dxfId="3581" priority="6443" operator="containsText" text="F">
      <formula>NOT(ISERROR(SEARCH("F",I52)))</formula>
    </cfRule>
  </conditionalFormatting>
  <conditionalFormatting sqref="I52:K52">
    <cfRule type="containsText" dxfId="3580" priority="6442" operator="containsText" text="F">
      <formula>NOT(ISERROR(SEARCH("F",I52)))</formula>
    </cfRule>
  </conditionalFormatting>
  <conditionalFormatting sqref="I52:K52">
    <cfRule type="containsText" dxfId="3579" priority="6441" operator="containsText" text="F">
      <formula>NOT(ISERROR(SEARCH("F",I52)))</formula>
    </cfRule>
  </conditionalFormatting>
  <conditionalFormatting sqref="K52">
    <cfRule type="containsText" dxfId="3578" priority="6440" operator="containsText" text="F">
      <formula>NOT(ISERROR(SEARCH("F",K52)))</formula>
    </cfRule>
  </conditionalFormatting>
  <conditionalFormatting sqref="H53:K53">
    <cfRule type="containsText" dxfId="3577" priority="6439" operator="containsText" text="F">
      <formula>NOT(ISERROR(SEARCH("F",H53)))</formula>
    </cfRule>
  </conditionalFormatting>
  <conditionalFormatting sqref="L52">
    <cfRule type="containsText" dxfId="3576" priority="6438" operator="containsText" text="F">
      <formula>NOT(ISERROR(SEARCH("F",L52)))</formula>
    </cfRule>
  </conditionalFormatting>
  <conditionalFormatting sqref="L52">
    <cfRule type="containsText" dxfId="3575" priority="6437" operator="containsText" text="F">
      <formula>NOT(ISERROR(SEARCH("F",L52)))</formula>
    </cfRule>
  </conditionalFormatting>
  <conditionalFormatting sqref="L52">
    <cfRule type="containsText" dxfId="3574" priority="6436" operator="containsText" text="F">
      <formula>NOT(ISERROR(SEARCH("F",L52)))</formula>
    </cfRule>
  </conditionalFormatting>
  <conditionalFormatting sqref="L52">
    <cfRule type="containsText" dxfId="3573" priority="6435" operator="containsText" text="F">
      <formula>NOT(ISERROR(SEARCH("F",L52)))</formula>
    </cfRule>
  </conditionalFormatting>
  <conditionalFormatting sqref="L53">
    <cfRule type="containsText" dxfId="3572" priority="6434" operator="containsText" text="F">
      <formula>NOT(ISERROR(SEARCH("F",L53)))</formula>
    </cfRule>
  </conditionalFormatting>
  <conditionalFormatting sqref="T52:T53">
    <cfRule type="containsText" dxfId="3571" priority="6433" operator="containsText" text="F">
      <formula>NOT(ISERROR(SEARCH("F",T52)))</formula>
    </cfRule>
  </conditionalFormatting>
  <conditionalFormatting sqref="U52">
    <cfRule type="containsText" dxfId="3570" priority="6432" operator="containsText" text="F">
      <formula>NOT(ISERROR(SEARCH("F",U52)))</formula>
    </cfRule>
  </conditionalFormatting>
  <conditionalFormatting sqref="V52">
    <cfRule type="containsText" dxfId="3569" priority="6431" operator="containsText" text="F">
      <formula>NOT(ISERROR(SEARCH("F",V52)))</formula>
    </cfRule>
  </conditionalFormatting>
  <conditionalFormatting sqref="W52">
    <cfRule type="containsText" dxfId="3568" priority="6430" operator="containsText" text="F">
      <formula>NOT(ISERROR(SEARCH("F",W52)))</formula>
    </cfRule>
  </conditionalFormatting>
  <conditionalFormatting sqref="X52">
    <cfRule type="containsText" dxfId="3567" priority="6429" operator="containsText" text="F">
      <formula>NOT(ISERROR(SEARCH("F",X52)))</formula>
    </cfRule>
  </conditionalFormatting>
  <conditionalFormatting sqref="U52">
    <cfRule type="containsText" dxfId="3566" priority="6428" operator="containsText" text="F">
      <formula>NOT(ISERROR(SEARCH("F",U52)))</formula>
    </cfRule>
  </conditionalFormatting>
  <conditionalFormatting sqref="V52">
    <cfRule type="containsText" dxfId="3565" priority="6427" operator="containsText" text="F">
      <formula>NOT(ISERROR(SEARCH("F",V52)))</formula>
    </cfRule>
  </conditionalFormatting>
  <conditionalFormatting sqref="V52:X52">
    <cfRule type="containsText" dxfId="3564" priority="6426" operator="containsText" text="F">
      <formula>NOT(ISERROR(SEARCH("F",V52)))</formula>
    </cfRule>
  </conditionalFormatting>
  <conditionalFormatting sqref="V52:X52">
    <cfRule type="containsText" dxfId="3563" priority="6425" operator="containsText" text="F">
      <formula>NOT(ISERROR(SEARCH("F",V52)))</formula>
    </cfRule>
  </conditionalFormatting>
  <conditionalFormatting sqref="X52">
    <cfRule type="containsText" dxfId="3562" priority="6424" operator="containsText" text="F">
      <formula>NOT(ISERROR(SEARCH("F",X52)))</formula>
    </cfRule>
  </conditionalFormatting>
  <conditionalFormatting sqref="U53:X53">
    <cfRule type="containsText" dxfId="3561" priority="6423" operator="containsText" text="F">
      <formula>NOT(ISERROR(SEARCH("F",U53)))</formula>
    </cfRule>
  </conditionalFormatting>
  <conditionalFormatting sqref="Y52">
    <cfRule type="containsText" dxfId="3560" priority="6422" operator="containsText" text="F">
      <formula>NOT(ISERROR(SEARCH("F",Y52)))</formula>
    </cfRule>
  </conditionalFormatting>
  <conditionalFormatting sqref="Y52">
    <cfRule type="containsText" dxfId="3559" priority="6421" operator="containsText" text="F">
      <formula>NOT(ISERROR(SEARCH("F",Y52)))</formula>
    </cfRule>
  </conditionalFormatting>
  <conditionalFormatting sqref="Y52">
    <cfRule type="containsText" dxfId="3558" priority="6420" operator="containsText" text="F">
      <formula>NOT(ISERROR(SEARCH("F",Y52)))</formula>
    </cfRule>
  </conditionalFormatting>
  <conditionalFormatting sqref="Y52">
    <cfRule type="containsText" dxfId="3557" priority="6419" operator="containsText" text="F">
      <formula>NOT(ISERROR(SEARCH("F",Y52)))</formula>
    </cfRule>
  </conditionalFormatting>
  <conditionalFormatting sqref="Y53">
    <cfRule type="containsText" dxfId="3556" priority="6418" operator="containsText" text="F">
      <formula>NOT(ISERROR(SEARCH("F",Y53)))</formula>
    </cfRule>
  </conditionalFormatting>
  <conditionalFormatting sqref="AI52:AI53">
    <cfRule type="containsText" dxfId="3555" priority="6417" operator="containsText" text="F">
      <formula>NOT(ISERROR(SEARCH("F",AI52)))</formula>
    </cfRule>
  </conditionalFormatting>
  <conditionalFormatting sqref="AJ52">
    <cfRule type="containsText" dxfId="3554" priority="6416" operator="containsText" text="F">
      <formula>NOT(ISERROR(SEARCH("F",AJ52)))</formula>
    </cfRule>
  </conditionalFormatting>
  <conditionalFormatting sqref="AK52">
    <cfRule type="containsText" dxfId="3553" priority="6415" operator="containsText" text="F">
      <formula>NOT(ISERROR(SEARCH("F",AK52)))</formula>
    </cfRule>
  </conditionalFormatting>
  <conditionalFormatting sqref="AM52">
    <cfRule type="containsText" dxfId="3552" priority="6414" operator="containsText" text="F">
      <formula>NOT(ISERROR(SEARCH("F",AM52)))</formula>
    </cfRule>
  </conditionalFormatting>
  <conditionalFormatting sqref="AN52">
    <cfRule type="containsText" dxfId="3551" priority="6413" operator="containsText" text="F">
      <formula>NOT(ISERROR(SEARCH("F",AN52)))</formula>
    </cfRule>
  </conditionalFormatting>
  <conditionalFormatting sqref="AJ52">
    <cfRule type="containsText" dxfId="3550" priority="6412" operator="containsText" text="F">
      <formula>NOT(ISERROR(SEARCH("F",AJ52)))</formula>
    </cfRule>
  </conditionalFormatting>
  <conditionalFormatting sqref="AK52">
    <cfRule type="containsText" dxfId="3549" priority="6411" operator="containsText" text="F">
      <formula>NOT(ISERROR(SEARCH("F",AK52)))</formula>
    </cfRule>
  </conditionalFormatting>
  <conditionalFormatting sqref="AK52 AM52:AN52">
    <cfRule type="containsText" dxfId="3548" priority="6410" operator="containsText" text="F">
      <formula>NOT(ISERROR(SEARCH("F",AK52)))</formula>
    </cfRule>
  </conditionalFormatting>
  <conditionalFormatting sqref="AK52 AM52:AN52">
    <cfRule type="containsText" dxfId="3547" priority="6409" operator="containsText" text="F">
      <formula>NOT(ISERROR(SEARCH("F",AK52)))</formula>
    </cfRule>
  </conditionalFormatting>
  <conditionalFormatting sqref="AN52">
    <cfRule type="containsText" dxfId="3546" priority="6408" operator="containsText" text="F">
      <formula>NOT(ISERROR(SEARCH("F",AN52)))</formula>
    </cfRule>
  </conditionalFormatting>
  <conditionalFormatting sqref="AJ53:AK53 AM53:AN53">
    <cfRule type="containsText" dxfId="3545" priority="6407" operator="containsText" text="F">
      <formula>NOT(ISERROR(SEARCH("F",AJ53)))</formula>
    </cfRule>
  </conditionalFormatting>
  <conditionalFormatting sqref="AX52:AX53">
    <cfRule type="containsText" dxfId="3544" priority="6406" operator="containsText" text="F">
      <formula>NOT(ISERROR(SEARCH("F",AX52)))</formula>
    </cfRule>
  </conditionalFormatting>
  <conditionalFormatting sqref="AY52">
    <cfRule type="containsText" dxfId="3543" priority="6405" operator="containsText" text="F">
      <formula>NOT(ISERROR(SEARCH("F",AY52)))</formula>
    </cfRule>
  </conditionalFormatting>
  <conditionalFormatting sqref="AZ52">
    <cfRule type="containsText" dxfId="3542" priority="6404" operator="containsText" text="F">
      <formula>NOT(ISERROR(SEARCH("F",AZ52)))</formula>
    </cfRule>
  </conditionalFormatting>
  <conditionalFormatting sqref="BA52">
    <cfRule type="containsText" dxfId="3541" priority="6403" operator="containsText" text="F">
      <formula>NOT(ISERROR(SEARCH("F",BA52)))</formula>
    </cfRule>
  </conditionalFormatting>
  <conditionalFormatting sqref="BB52">
    <cfRule type="containsText" dxfId="3540" priority="6402" operator="containsText" text="F">
      <formula>NOT(ISERROR(SEARCH("F",BB52)))</formula>
    </cfRule>
  </conditionalFormatting>
  <conditionalFormatting sqref="AY52">
    <cfRule type="containsText" dxfId="3539" priority="6401" operator="containsText" text="F">
      <formula>NOT(ISERROR(SEARCH("F",AY52)))</formula>
    </cfRule>
  </conditionalFormatting>
  <conditionalFormatting sqref="AZ52">
    <cfRule type="containsText" dxfId="3538" priority="6400" operator="containsText" text="F">
      <formula>NOT(ISERROR(SEARCH("F",AZ52)))</formula>
    </cfRule>
  </conditionalFormatting>
  <conditionalFormatting sqref="AZ52:BB52">
    <cfRule type="containsText" dxfId="3537" priority="6399" operator="containsText" text="F">
      <formula>NOT(ISERROR(SEARCH("F",AZ52)))</formula>
    </cfRule>
  </conditionalFormatting>
  <conditionalFormatting sqref="AZ52:BB52">
    <cfRule type="containsText" dxfId="3536" priority="6398" operator="containsText" text="F">
      <formula>NOT(ISERROR(SEARCH("F",AZ52)))</formula>
    </cfRule>
  </conditionalFormatting>
  <conditionalFormatting sqref="AL47">
    <cfRule type="containsText" dxfId="3535" priority="6395" operator="containsText" text="F">
      <formula>NOT(ISERROR(SEARCH("F",AL47)))</formula>
    </cfRule>
  </conditionalFormatting>
  <conditionalFormatting sqref="AL48 AL50:AL51">
    <cfRule type="containsText" dxfId="3534" priority="6394" operator="containsText" text="F">
      <formula>NOT(ISERROR(SEARCH("F",AL48)))</formula>
    </cfRule>
  </conditionalFormatting>
  <conditionalFormatting sqref="AL48">
    <cfRule type="cellIs" dxfId="3533" priority="6393" operator="between">
      <formula>0</formula>
      <formula>49</formula>
    </cfRule>
  </conditionalFormatting>
  <conditionalFormatting sqref="AL47">
    <cfRule type="containsText" dxfId="3532" priority="6392" operator="containsText" text="F">
      <formula>NOT(ISERROR(SEARCH("F",AL47)))</formula>
    </cfRule>
  </conditionalFormatting>
  <conditionalFormatting sqref="AL48 AL50:AL51">
    <cfRule type="containsText" dxfId="3531" priority="6391" operator="containsText" text="F">
      <formula>NOT(ISERROR(SEARCH("F",AL48)))</formula>
    </cfRule>
  </conditionalFormatting>
  <conditionalFormatting sqref="AL47:AL48 AL50:AL51">
    <cfRule type="containsText" dxfId="3530" priority="6390" operator="containsText" text="F">
      <formula>NOT(ISERROR(SEARCH("F",AL47)))</formula>
    </cfRule>
  </conditionalFormatting>
  <conditionalFormatting sqref="AL48">
    <cfRule type="cellIs" dxfId="3529" priority="6389" operator="between">
      <formula>0</formula>
      <formula>49</formula>
    </cfRule>
  </conditionalFormatting>
  <conditionalFormatting sqref="AL52">
    <cfRule type="containsText" dxfId="3528" priority="6388" operator="containsText" text="F">
      <formula>NOT(ISERROR(SEARCH("F",AL52)))</formula>
    </cfRule>
  </conditionalFormatting>
  <conditionalFormatting sqref="AL52">
    <cfRule type="containsText" dxfId="3527" priority="6387" operator="containsText" text="F">
      <formula>NOT(ISERROR(SEARCH("F",AL52)))</formula>
    </cfRule>
  </conditionalFormatting>
  <conditionalFormatting sqref="AL52">
    <cfRule type="containsText" dxfId="3526" priority="6386" operator="containsText" text="F">
      <formula>NOT(ISERROR(SEARCH("F",AL52)))</formula>
    </cfRule>
  </conditionalFormatting>
  <conditionalFormatting sqref="AL52">
    <cfRule type="containsText" dxfId="3525" priority="6385" operator="containsText" text="F">
      <formula>NOT(ISERROR(SEARCH("F",AL52)))</formula>
    </cfRule>
  </conditionalFormatting>
  <conditionalFormatting sqref="AL53">
    <cfRule type="containsText" dxfId="3524" priority="6384" operator="containsText" text="F">
      <formula>NOT(ISERROR(SEARCH("F",AL53)))</formula>
    </cfRule>
  </conditionalFormatting>
  <conditionalFormatting sqref="G50">
    <cfRule type="containsText" dxfId="3523" priority="6383" operator="containsText" text="F">
      <formula>NOT(ISERROR(SEARCH("F",G50)))</formula>
    </cfRule>
  </conditionalFormatting>
  <conditionalFormatting sqref="H50">
    <cfRule type="containsText" dxfId="3522" priority="6382" operator="containsText" text="F">
      <formula>NOT(ISERROR(SEARCH("F",H50)))</formula>
    </cfRule>
  </conditionalFormatting>
  <conditionalFormatting sqref="I50:J50">
    <cfRule type="containsText" dxfId="3521" priority="6381" operator="containsText" text="F">
      <formula>NOT(ISERROR(SEARCH("F",I50)))</formula>
    </cfRule>
  </conditionalFormatting>
  <conditionalFormatting sqref="K50:L50">
    <cfRule type="containsText" dxfId="3520" priority="6380" operator="containsText" text="F">
      <formula>NOT(ISERROR(SEARCH("F",K50)))</formula>
    </cfRule>
  </conditionalFormatting>
  <conditionalFormatting sqref="G50">
    <cfRule type="containsText" dxfId="3519" priority="6379" operator="containsText" text="F">
      <formula>NOT(ISERROR(SEARCH("F",G50)))</formula>
    </cfRule>
  </conditionalFormatting>
  <conditionalFormatting sqref="H50">
    <cfRule type="containsText" dxfId="3518" priority="6378" operator="containsText" text="F">
      <formula>NOT(ISERROR(SEARCH("F",H50)))</formula>
    </cfRule>
  </conditionalFormatting>
  <conditionalFormatting sqref="I50">
    <cfRule type="containsText" dxfId="3517" priority="6377" operator="containsText" text="F">
      <formula>NOT(ISERROR(SEARCH("F",I50)))</formula>
    </cfRule>
  </conditionalFormatting>
  <conditionalFormatting sqref="J50">
    <cfRule type="containsText" dxfId="3516" priority="6376" operator="containsText" text="F">
      <formula>NOT(ISERROR(SEARCH("F",J50)))</formula>
    </cfRule>
  </conditionalFormatting>
  <conditionalFormatting sqref="K50:L50">
    <cfRule type="containsText" dxfId="3515" priority="6375" operator="containsText" text="F">
      <formula>NOT(ISERROR(SEARCH("F",K50)))</formula>
    </cfRule>
  </conditionalFormatting>
  <conditionalFormatting sqref="K50:L50">
    <cfRule type="containsText" dxfId="3514" priority="6374" operator="containsText" text="F">
      <formula>NOT(ISERROR(SEARCH("F",K50)))</formula>
    </cfRule>
  </conditionalFormatting>
  <conditionalFormatting sqref="Y48">
    <cfRule type="cellIs" dxfId="3513" priority="6373" operator="between">
      <formula>0</formula>
      <formula>24</formula>
    </cfRule>
  </conditionalFormatting>
  <conditionalFormatting sqref="AM48">
    <cfRule type="cellIs" dxfId="3512" priority="6368" operator="between">
      <formula>0</formula>
      <formula>24</formula>
    </cfRule>
  </conditionalFormatting>
  <conditionalFormatting sqref="AN48">
    <cfRule type="containsText" dxfId="3511" priority="6367" operator="containsText" text="F">
      <formula>NOT(ISERROR(SEARCH("F",AN48)))</formula>
    </cfRule>
  </conditionalFormatting>
  <conditionalFormatting sqref="AN48">
    <cfRule type="cellIs" dxfId="3510" priority="6366" operator="between">
      <formula>0</formula>
      <formula>49</formula>
    </cfRule>
  </conditionalFormatting>
  <conditionalFormatting sqref="AN48">
    <cfRule type="containsText" dxfId="3509" priority="6365" operator="containsText" text="F">
      <formula>NOT(ISERROR(SEARCH("F",AN48)))</formula>
    </cfRule>
  </conditionalFormatting>
  <conditionalFormatting sqref="AN48">
    <cfRule type="containsText" dxfId="3508" priority="6364" operator="containsText" text="F">
      <formula>NOT(ISERROR(SEARCH("F",AN48)))</formula>
    </cfRule>
  </conditionalFormatting>
  <conditionalFormatting sqref="AN48">
    <cfRule type="cellIs" dxfId="3507" priority="6363" operator="between">
      <formula>0</formula>
      <formula>49</formula>
    </cfRule>
  </conditionalFormatting>
  <conditionalFormatting sqref="BY54:BY60">
    <cfRule type="cellIs" dxfId="3506" priority="6362" operator="equal">
      <formula>"F"</formula>
    </cfRule>
  </conditionalFormatting>
  <conditionalFormatting sqref="CA54:CA60">
    <cfRule type="containsText" dxfId="3505" priority="6361" operator="containsText" text="Drop Out">
      <formula>NOT(ISERROR(SEARCH("Drop Out",CA54)))</formula>
    </cfRule>
  </conditionalFormatting>
  <conditionalFormatting sqref="G54 G56 G58">
    <cfRule type="containsText" dxfId="3504" priority="6360" operator="containsText" text="F">
      <formula>NOT(ISERROR(SEARCH("F",G54)))</formula>
    </cfRule>
  </conditionalFormatting>
  <conditionalFormatting sqref="H54 H58">
    <cfRule type="containsText" dxfId="3503" priority="6359" operator="containsText" text="F">
      <formula>NOT(ISERROR(SEARCH("F",H54)))</formula>
    </cfRule>
  </conditionalFormatting>
  <conditionalFormatting sqref="I54:I56 I58">
    <cfRule type="containsText" dxfId="3502" priority="6358" operator="containsText" text="F">
      <formula>NOT(ISERROR(SEARCH("F",I54)))</formula>
    </cfRule>
  </conditionalFormatting>
  <conditionalFormatting sqref="J54:J56 J58">
    <cfRule type="containsText" dxfId="3501" priority="6357" operator="containsText" text="F">
      <formula>NOT(ISERROR(SEARCH("F",J54)))</formula>
    </cfRule>
  </conditionalFormatting>
  <conditionalFormatting sqref="K54">
    <cfRule type="containsText" dxfId="3500" priority="6356" operator="containsText" text="F">
      <formula>NOT(ISERROR(SEARCH("F",K54)))</formula>
    </cfRule>
  </conditionalFormatting>
  <conditionalFormatting sqref="L55:L56 L58">
    <cfRule type="containsText" dxfId="3499" priority="6355" operator="containsText" text="F">
      <formula>NOT(ISERROR(SEARCH("F",L55)))</formula>
    </cfRule>
  </conditionalFormatting>
  <conditionalFormatting sqref="K55:K56 K58">
    <cfRule type="containsText" dxfId="3498" priority="6354" operator="containsText" text="F">
      <formula>NOT(ISERROR(SEARCH("F",K55)))</formula>
    </cfRule>
  </conditionalFormatting>
  <conditionalFormatting sqref="T55 T57:T58">
    <cfRule type="containsText" dxfId="3497" priority="6352" operator="containsText" text="F">
      <formula>NOT(ISERROR(SEARCH("F",T55)))</formula>
    </cfRule>
  </conditionalFormatting>
  <conditionalFormatting sqref="U55 U57:U58">
    <cfRule type="containsText" dxfId="3496" priority="6350" operator="containsText" text="F">
      <formula>NOT(ISERROR(SEARCH("F",U55)))</formula>
    </cfRule>
  </conditionalFormatting>
  <conditionalFormatting sqref="V55:W58">
    <cfRule type="containsText" dxfId="3495" priority="6348" operator="containsText" text="F">
      <formula>NOT(ISERROR(SEARCH("F",V55)))</formula>
    </cfRule>
  </conditionalFormatting>
  <conditionalFormatting sqref="X57:Y58 X55:X56">
    <cfRule type="containsText" dxfId="3494" priority="6346" operator="containsText" text="F">
      <formula>NOT(ISERROR(SEARCH("F",X55)))</formula>
    </cfRule>
  </conditionalFormatting>
  <conditionalFormatting sqref="T56">
    <cfRule type="containsText" dxfId="3493" priority="6341" operator="containsText" text="F">
      <formula>NOT(ISERROR(SEARCH("F",T56)))</formula>
    </cfRule>
  </conditionalFormatting>
  <conditionalFormatting sqref="L54">
    <cfRule type="containsText" dxfId="3492" priority="6340" operator="containsText" text="F">
      <formula>NOT(ISERROR(SEARCH("F",L54)))</formula>
    </cfRule>
  </conditionalFormatting>
  <conditionalFormatting sqref="R54:R60">
    <cfRule type="containsText" dxfId="3491" priority="6338" operator="containsText" text="Probation">
      <formula>NOT(ISERROR(SEARCH("Probation",R54)))</formula>
    </cfRule>
    <cfRule type="containsText" dxfId="3490" priority="6339" operator="containsText" text="Drop">
      <formula>NOT(ISERROR(SEARCH("Drop",R54)))</formula>
    </cfRule>
  </conditionalFormatting>
  <conditionalFormatting sqref="I55:J55">
    <cfRule type="cellIs" dxfId="3489" priority="6337" operator="between">
      <formula>0</formula>
      <formula>49</formula>
    </cfRule>
  </conditionalFormatting>
  <conditionalFormatting sqref="T55:X55">
    <cfRule type="cellIs" dxfId="3488" priority="6336" operator="between">
      <formula>0</formula>
      <formula>49</formula>
    </cfRule>
  </conditionalFormatting>
  <conditionalFormatting sqref="AG54:AG60">
    <cfRule type="containsText" dxfId="3487" priority="6334" operator="containsText" text="Probation">
      <formula>NOT(ISERROR(SEARCH("Probation",AG54)))</formula>
    </cfRule>
    <cfRule type="containsText" dxfId="3486" priority="6335" operator="containsText" text="Drop">
      <formula>NOT(ISERROR(SEARCH("Drop",AG54)))</formula>
    </cfRule>
  </conditionalFormatting>
  <conditionalFormatting sqref="T55:T58">
    <cfRule type="containsText" dxfId="3485" priority="6331" operator="containsText" text="F">
      <formula>NOT(ISERROR(SEARCH("F",T55)))</formula>
    </cfRule>
  </conditionalFormatting>
  <conditionalFormatting sqref="U55 U57:U58">
    <cfRule type="containsText" dxfId="3484" priority="6330" operator="containsText" text="F">
      <formula>NOT(ISERROR(SEARCH("F",U55)))</formula>
    </cfRule>
  </conditionalFormatting>
  <conditionalFormatting sqref="V55:V58">
    <cfRule type="containsText" dxfId="3483" priority="6329" operator="containsText" text="F">
      <formula>NOT(ISERROR(SEARCH("F",V55)))</formula>
    </cfRule>
  </conditionalFormatting>
  <conditionalFormatting sqref="W55:W58">
    <cfRule type="containsText" dxfId="3482" priority="6328" operator="containsText" text="F">
      <formula>NOT(ISERROR(SEARCH("F",W55)))</formula>
    </cfRule>
  </conditionalFormatting>
  <conditionalFormatting sqref="T55:W55">
    <cfRule type="cellIs" dxfId="3481" priority="6327" operator="between">
      <formula>0</formula>
      <formula>49</formula>
    </cfRule>
  </conditionalFormatting>
  <conditionalFormatting sqref="X57:Y58 X55:X56">
    <cfRule type="containsText" dxfId="3480" priority="6325" operator="containsText" text="F">
      <formula>NOT(ISERROR(SEARCH("F",X55)))</formula>
    </cfRule>
  </conditionalFormatting>
  <conditionalFormatting sqref="X57:Y58 X55:X56">
    <cfRule type="containsText" dxfId="3479" priority="6324" operator="containsText" text="F">
      <formula>NOT(ISERROR(SEARCH("F",X55)))</formula>
    </cfRule>
  </conditionalFormatting>
  <conditionalFormatting sqref="X55">
    <cfRule type="cellIs" dxfId="3478" priority="6323" operator="between">
      <formula>0</formula>
      <formula>49</formula>
    </cfRule>
  </conditionalFormatting>
  <conditionalFormatting sqref="K54:K56 K58">
    <cfRule type="containsText" dxfId="3477" priority="6287" operator="containsText" text="F">
      <formula>NOT(ISERROR(SEARCH("F",K54)))</formula>
    </cfRule>
  </conditionalFormatting>
  <conditionalFormatting sqref="K55">
    <cfRule type="cellIs" dxfId="3476" priority="6286" operator="between">
      <formula>0</formula>
      <formula>49</formula>
    </cfRule>
  </conditionalFormatting>
  <conditionalFormatting sqref="L54:L56 L58">
    <cfRule type="containsText" dxfId="3475" priority="6285" operator="containsText" text="F">
      <formula>NOT(ISERROR(SEARCH("F",L54)))</formula>
    </cfRule>
  </conditionalFormatting>
  <conditionalFormatting sqref="L55">
    <cfRule type="cellIs" dxfId="3474" priority="6284" operator="between">
      <formula>0</formula>
      <formula>49</formula>
    </cfRule>
  </conditionalFormatting>
  <conditionalFormatting sqref="CA54:CA60">
    <cfRule type="containsText" dxfId="3473" priority="6282" operator="containsText" text="Probation">
      <formula>NOT(ISERROR(SEARCH("Probation",CA54)))</formula>
    </cfRule>
    <cfRule type="containsText" dxfId="3472" priority="6283" operator="containsText" text="Drop">
      <formula>NOT(ISERROR(SEARCH("Drop",CA54)))</formula>
    </cfRule>
  </conditionalFormatting>
  <conditionalFormatting sqref="AG54:AG60">
    <cfRule type="containsText" dxfId="3471" priority="6280" operator="containsText" text="Probation">
      <formula>NOT(ISERROR(SEARCH("Probation",AG54)))</formula>
    </cfRule>
    <cfRule type="containsText" dxfId="3470" priority="6281" operator="containsText" text="Drop">
      <formula>NOT(ISERROR(SEARCH("Drop",AG54)))</formula>
    </cfRule>
  </conditionalFormatting>
  <conditionalFormatting sqref="G55">
    <cfRule type="cellIs" dxfId="3469" priority="6269" operator="between">
      <formula>0</formula>
      <formula>24</formula>
    </cfRule>
  </conditionalFormatting>
  <conditionalFormatting sqref="G59:G60">
    <cfRule type="containsText" dxfId="3468" priority="6268" operator="containsText" text="F">
      <formula>NOT(ISERROR(SEARCH("F",G59)))</formula>
    </cfRule>
  </conditionalFormatting>
  <conditionalFormatting sqref="H59">
    <cfRule type="containsText" dxfId="3467" priority="6267" operator="containsText" text="F">
      <formula>NOT(ISERROR(SEARCH("F",H59)))</formula>
    </cfRule>
  </conditionalFormatting>
  <conditionalFormatting sqref="I59">
    <cfRule type="containsText" dxfId="3466" priority="6266" operator="containsText" text="F">
      <formula>NOT(ISERROR(SEARCH("F",I59)))</formula>
    </cfRule>
  </conditionalFormatting>
  <conditionalFormatting sqref="J59">
    <cfRule type="containsText" dxfId="3465" priority="6265" operator="containsText" text="F">
      <formula>NOT(ISERROR(SEARCH("F",J59)))</formula>
    </cfRule>
  </conditionalFormatting>
  <conditionalFormatting sqref="K59">
    <cfRule type="containsText" dxfId="3464" priority="6264" operator="containsText" text="F">
      <formula>NOT(ISERROR(SEARCH("F",K59)))</formula>
    </cfRule>
  </conditionalFormatting>
  <conditionalFormatting sqref="H59">
    <cfRule type="containsText" dxfId="3463" priority="6263" operator="containsText" text="F">
      <formula>NOT(ISERROR(SEARCH("F",H59)))</formula>
    </cfRule>
  </conditionalFormatting>
  <conditionalFormatting sqref="I59">
    <cfRule type="containsText" dxfId="3462" priority="6262" operator="containsText" text="F">
      <formula>NOT(ISERROR(SEARCH("F",I59)))</formula>
    </cfRule>
  </conditionalFormatting>
  <conditionalFormatting sqref="I59:K59">
    <cfRule type="containsText" dxfId="3461" priority="6261" operator="containsText" text="F">
      <formula>NOT(ISERROR(SEARCH("F",I59)))</formula>
    </cfRule>
  </conditionalFormatting>
  <conditionalFormatting sqref="I59:K59">
    <cfRule type="containsText" dxfId="3460" priority="6260" operator="containsText" text="F">
      <formula>NOT(ISERROR(SEARCH("F",I59)))</formula>
    </cfRule>
  </conditionalFormatting>
  <conditionalFormatting sqref="K59">
    <cfRule type="containsText" dxfId="3459" priority="6259" operator="containsText" text="F">
      <formula>NOT(ISERROR(SEARCH("F",K59)))</formula>
    </cfRule>
  </conditionalFormatting>
  <conditionalFormatting sqref="H60:K60">
    <cfRule type="containsText" dxfId="3458" priority="6258" operator="containsText" text="F">
      <formula>NOT(ISERROR(SEARCH("F",H60)))</formula>
    </cfRule>
  </conditionalFormatting>
  <conditionalFormatting sqref="L59">
    <cfRule type="containsText" dxfId="3457" priority="6257" operator="containsText" text="F">
      <formula>NOT(ISERROR(SEARCH("F",L59)))</formula>
    </cfRule>
  </conditionalFormatting>
  <conditionalFormatting sqref="L59">
    <cfRule type="containsText" dxfId="3456" priority="6256" operator="containsText" text="F">
      <formula>NOT(ISERROR(SEARCH("F",L59)))</formula>
    </cfRule>
  </conditionalFormatting>
  <conditionalFormatting sqref="L59">
    <cfRule type="containsText" dxfId="3455" priority="6255" operator="containsText" text="F">
      <formula>NOT(ISERROR(SEARCH("F",L59)))</formula>
    </cfRule>
  </conditionalFormatting>
  <conditionalFormatting sqref="L59">
    <cfRule type="containsText" dxfId="3454" priority="6254" operator="containsText" text="F">
      <formula>NOT(ISERROR(SEARCH("F",L59)))</formula>
    </cfRule>
  </conditionalFormatting>
  <conditionalFormatting sqref="L60">
    <cfRule type="containsText" dxfId="3453" priority="6253" operator="containsText" text="F">
      <formula>NOT(ISERROR(SEARCH("F",L60)))</formula>
    </cfRule>
  </conditionalFormatting>
  <conditionalFormatting sqref="T59:T60">
    <cfRule type="containsText" dxfId="3452" priority="6252" operator="containsText" text="F">
      <formula>NOT(ISERROR(SEARCH("F",T59)))</formula>
    </cfRule>
  </conditionalFormatting>
  <conditionalFormatting sqref="U59">
    <cfRule type="containsText" dxfId="3451" priority="6251" operator="containsText" text="F">
      <formula>NOT(ISERROR(SEARCH("F",U59)))</formula>
    </cfRule>
  </conditionalFormatting>
  <conditionalFormatting sqref="V59">
    <cfRule type="containsText" dxfId="3450" priority="6250" operator="containsText" text="F">
      <formula>NOT(ISERROR(SEARCH("F",V59)))</formula>
    </cfRule>
  </conditionalFormatting>
  <conditionalFormatting sqref="W59">
    <cfRule type="containsText" dxfId="3449" priority="6249" operator="containsText" text="F">
      <formula>NOT(ISERROR(SEARCH("F",W59)))</formula>
    </cfRule>
  </conditionalFormatting>
  <conditionalFormatting sqref="X59">
    <cfRule type="containsText" dxfId="3448" priority="6248" operator="containsText" text="F">
      <formula>NOT(ISERROR(SEARCH("F",X59)))</formula>
    </cfRule>
  </conditionalFormatting>
  <conditionalFormatting sqref="U59">
    <cfRule type="containsText" dxfId="3447" priority="6247" operator="containsText" text="F">
      <formula>NOT(ISERROR(SEARCH("F",U59)))</formula>
    </cfRule>
  </conditionalFormatting>
  <conditionalFormatting sqref="V59">
    <cfRule type="containsText" dxfId="3446" priority="6246" operator="containsText" text="F">
      <formula>NOT(ISERROR(SEARCH("F",V59)))</formula>
    </cfRule>
  </conditionalFormatting>
  <conditionalFormatting sqref="V59:X59">
    <cfRule type="containsText" dxfId="3445" priority="6245" operator="containsText" text="F">
      <formula>NOT(ISERROR(SEARCH("F",V59)))</formula>
    </cfRule>
  </conditionalFormatting>
  <conditionalFormatting sqref="V59:X59">
    <cfRule type="containsText" dxfId="3444" priority="6244" operator="containsText" text="F">
      <formula>NOT(ISERROR(SEARCH("F",V59)))</formula>
    </cfRule>
  </conditionalFormatting>
  <conditionalFormatting sqref="X59">
    <cfRule type="containsText" dxfId="3443" priority="6243" operator="containsText" text="F">
      <formula>NOT(ISERROR(SEARCH("F",X59)))</formula>
    </cfRule>
  </conditionalFormatting>
  <conditionalFormatting sqref="U60:X60">
    <cfRule type="containsText" dxfId="3442" priority="6242" operator="containsText" text="F">
      <formula>NOT(ISERROR(SEARCH("F",U60)))</formula>
    </cfRule>
  </conditionalFormatting>
  <conditionalFormatting sqref="Y59">
    <cfRule type="containsText" dxfId="3441" priority="6241" operator="containsText" text="F">
      <formula>NOT(ISERROR(SEARCH("F",Y59)))</formula>
    </cfRule>
  </conditionalFormatting>
  <conditionalFormatting sqref="Y59">
    <cfRule type="containsText" dxfId="3440" priority="6240" operator="containsText" text="F">
      <formula>NOT(ISERROR(SEARCH("F",Y59)))</formula>
    </cfRule>
  </conditionalFormatting>
  <conditionalFormatting sqref="Y59">
    <cfRule type="containsText" dxfId="3439" priority="6239" operator="containsText" text="F">
      <formula>NOT(ISERROR(SEARCH("F",Y59)))</formula>
    </cfRule>
  </conditionalFormatting>
  <conditionalFormatting sqref="Y59">
    <cfRule type="containsText" dxfId="3438" priority="6238" operator="containsText" text="F">
      <formula>NOT(ISERROR(SEARCH("F",Y59)))</formula>
    </cfRule>
  </conditionalFormatting>
  <conditionalFormatting sqref="Y60">
    <cfRule type="containsText" dxfId="3437" priority="6237" operator="containsText" text="F">
      <formula>NOT(ISERROR(SEARCH("F",Y60)))</formula>
    </cfRule>
  </conditionalFormatting>
  <conditionalFormatting sqref="G57">
    <cfRule type="containsText" dxfId="3436" priority="6202" operator="containsText" text="F">
      <formula>NOT(ISERROR(SEARCH("F",G57)))</formula>
    </cfRule>
  </conditionalFormatting>
  <conditionalFormatting sqref="H57">
    <cfRule type="containsText" dxfId="3435" priority="6201" operator="containsText" text="F">
      <formula>NOT(ISERROR(SEARCH("F",H57)))</formula>
    </cfRule>
  </conditionalFormatting>
  <conditionalFormatting sqref="I57:J57">
    <cfRule type="containsText" dxfId="3434" priority="6200" operator="containsText" text="F">
      <formula>NOT(ISERROR(SEARCH("F",I57)))</formula>
    </cfRule>
  </conditionalFormatting>
  <conditionalFormatting sqref="K57:L57">
    <cfRule type="containsText" dxfId="3433" priority="6199" operator="containsText" text="F">
      <formula>NOT(ISERROR(SEARCH("F",K57)))</formula>
    </cfRule>
  </conditionalFormatting>
  <conditionalFormatting sqref="G57">
    <cfRule type="containsText" dxfId="3432" priority="6198" operator="containsText" text="F">
      <formula>NOT(ISERROR(SEARCH("F",G57)))</formula>
    </cfRule>
  </conditionalFormatting>
  <conditionalFormatting sqref="H57">
    <cfRule type="containsText" dxfId="3431" priority="6197" operator="containsText" text="F">
      <formula>NOT(ISERROR(SEARCH("F",H57)))</formula>
    </cfRule>
  </conditionalFormatting>
  <conditionalFormatting sqref="I57">
    <cfRule type="containsText" dxfId="3430" priority="6196" operator="containsText" text="F">
      <formula>NOT(ISERROR(SEARCH("F",I57)))</formula>
    </cfRule>
  </conditionalFormatting>
  <conditionalFormatting sqref="J57">
    <cfRule type="containsText" dxfId="3429" priority="6195" operator="containsText" text="F">
      <formula>NOT(ISERROR(SEARCH("F",J57)))</formula>
    </cfRule>
  </conditionalFormatting>
  <conditionalFormatting sqref="K57:L57">
    <cfRule type="containsText" dxfId="3428" priority="6194" operator="containsText" text="F">
      <formula>NOT(ISERROR(SEARCH("F",K57)))</formula>
    </cfRule>
  </conditionalFormatting>
  <conditionalFormatting sqref="K57:L57">
    <cfRule type="containsText" dxfId="3427" priority="6193" operator="containsText" text="F">
      <formula>NOT(ISERROR(SEARCH("F",K57)))</formula>
    </cfRule>
  </conditionalFormatting>
  <conditionalFormatting sqref="Y55">
    <cfRule type="cellIs" dxfId="3426" priority="6192" operator="between">
      <formula>0</formula>
      <formula>24</formula>
    </cfRule>
  </conditionalFormatting>
  <conditionalFormatting sqref="BY61:BY67">
    <cfRule type="cellIs" dxfId="3425" priority="6181" operator="equal">
      <formula>"F"</formula>
    </cfRule>
  </conditionalFormatting>
  <conditionalFormatting sqref="CA61:CA67">
    <cfRule type="containsText" dxfId="3424" priority="6180" operator="containsText" text="Drop Out">
      <formula>NOT(ISERROR(SEARCH("Drop Out",CA61)))</formula>
    </cfRule>
  </conditionalFormatting>
  <conditionalFormatting sqref="G61 G63 G65">
    <cfRule type="containsText" dxfId="3423" priority="6179" operator="containsText" text="F">
      <formula>NOT(ISERROR(SEARCH("F",G61)))</formula>
    </cfRule>
  </conditionalFormatting>
  <conditionalFormatting sqref="H61:H63 H65">
    <cfRule type="containsText" dxfId="3422" priority="6178" operator="containsText" text="F">
      <formula>NOT(ISERROR(SEARCH("F",H61)))</formula>
    </cfRule>
  </conditionalFormatting>
  <conditionalFormatting sqref="I61:I63 I65">
    <cfRule type="containsText" dxfId="3421" priority="6177" operator="containsText" text="F">
      <formula>NOT(ISERROR(SEARCH("F",I61)))</formula>
    </cfRule>
  </conditionalFormatting>
  <conditionalFormatting sqref="J61:J63 J65">
    <cfRule type="containsText" dxfId="3420" priority="6176" operator="containsText" text="F">
      <formula>NOT(ISERROR(SEARCH("F",J61)))</formula>
    </cfRule>
  </conditionalFormatting>
  <conditionalFormatting sqref="K61">
    <cfRule type="containsText" dxfId="3419" priority="6175" operator="containsText" text="F">
      <formula>NOT(ISERROR(SEARCH("F",K61)))</formula>
    </cfRule>
  </conditionalFormatting>
  <conditionalFormatting sqref="L62:L63 L65">
    <cfRule type="containsText" dxfId="3418" priority="6174" operator="containsText" text="F">
      <formula>NOT(ISERROR(SEARCH("F",L62)))</formula>
    </cfRule>
  </conditionalFormatting>
  <conditionalFormatting sqref="K62:K63 K65">
    <cfRule type="containsText" dxfId="3417" priority="6173" operator="containsText" text="F">
      <formula>NOT(ISERROR(SEARCH("F",K62)))</formula>
    </cfRule>
  </conditionalFormatting>
  <conditionalFormatting sqref="L61">
    <cfRule type="containsText" dxfId="3416" priority="6159" operator="containsText" text="F">
      <formula>NOT(ISERROR(SEARCH("F",L61)))</formula>
    </cfRule>
  </conditionalFormatting>
  <conditionalFormatting sqref="R61:R67">
    <cfRule type="containsText" dxfId="3415" priority="6157" operator="containsText" text="Probation">
      <formula>NOT(ISERROR(SEARCH("Probation",R61)))</formula>
    </cfRule>
    <cfRule type="containsText" dxfId="3414" priority="6158" operator="containsText" text="Drop">
      <formula>NOT(ISERROR(SEARCH("Drop",R61)))</formula>
    </cfRule>
  </conditionalFormatting>
  <conditionalFormatting sqref="H62:J62">
    <cfRule type="cellIs" dxfId="3413" priority="6156" operator="between">
      <formula>0</formula>
      <formula>49</formula>
    </cfRule>
  </conditionalFormatting>
  <conditionalFormatting sqref="K61:K63 K65">
    <cfRule type="containsText" dxfId="3412" priority="6106" operator="containsText" text="F">
      <formula>NOT(ISERROR(SEARCH("F",K61)))</formula>
    </cfRule>
  </conditionalFormatting>
  <conditionalFormatting sqref="K62">
    <cfRule type="cellIs" dxfId="3411" priority="6105" operator="between">
      <formula>0</formula>
      <formula>49</formula>
    </cfRule>
  </conditionalFormatting>
  <conditionalFormatting sqref="L61:L63 L65">
    <cfRule type="containsText" dxfId="3410" priority="6104" operator="containsText" text="F">
      <formula>NOT(ISERROR(SEARCH("F",L61)))</formula>
    </cfRule>
  </conditionalFormatting>
  <conditionalFormatting sqref="L62">
    <cfRule type="cellIs" dxfId="3409" priority="6103" operator="between">
      <formula>0</formula>
      <formula>49</formula>
    </cfRule>
  </conditionalFormatting>
  <conditionalFormatting sqref="CA61:CA67">
    <cfRule type="containsText" dxfId="3408" priority="6101" operator="containsText" text="Probation">
      <formula>NOT(ISERROR(SEARCH("Probation",CA61)))</formula>
    </cfRule>
    <cfRule type="containsText" dxfId="3407" priority="6102" operator="containsText" text="Drop">
      <formula>NOT(ISERROR(SEARCH("Drop",CA61)))</formula>
    </cfRule>
  </conditionalFormatting>
  <conditionalFormatting sqref="G62">
    <cfRule type="cellIs" dxfId="3406" priority="6088" operator="between">
      <formula>0</formula>
      <formula>24</formula>
    </cfRule>
  </conditionalFormatting>
  <conditionalFormatting sqref="G66:G67">
    <cfRule type="containsText" dxfId="3405" priority="6087" operator="containsText" text="F">
      <formula>NOT(ISERROR(SEARCH("F",G66)))</formula>
    </cfRule>
  </conditionalFormatting>
  <conditionalFormatting sqref="H66">
    <cfRule type="containsText" dxfId="3404" priority="6086" operator="containsText" text="F">
      <formula>NOT(ISERROR(SEARCH("F",H66)))</formula>
    </cfRule>
  </conditionalFormatting>
  <conditionalFormatting sqref="I66">
    <cfRule type="containsText" dxfId="3403" priority="6085" operator="containsText" text="F">
      <formula>NOT(ISERROR(SEARCH("F",I66)))</formula>
    </cfRule>
  </conditionalFormatting>
  <conditionalFormatting sqref="J66">
    <cfRule type="containsText" dxfId="3402" priority="6084" operator="containsText" text="F">
      <formula>NOT(ISERROR(SEARCH("F",J66)))</formula>
    </cfRule>
  </conditionalFormatting>
  <conditionalFormatting sqref="K66">
    <cfRule type="containsText" dxfId="3401" priority="6083" operator="containsText" text="F">
      <formula>NOT(ISERROR(SEARCH("F",K66)))</formula>
    </cfRule>
  </conditionalFormatting>
  <conditionalFormatting sqref="H66">
    <cfRule type="containsText" dxfId="3400" priority="6082" operator="containsText" text="F">
      <formula>NOT(ISERROR(SEARCH("F",H66)))</formula>
    </cfRule>
  </conditionalFormatting>
  <conditionalFormatting sqref="I66">
    <cfRule type="containsText" dxfId="3399" priority="6081" operator="containsText" text="F">
      <formula>NOT(ISERROR(SEARCH("F",I66)))</formula>
    </cfRule>
  </conditionalFormatting>
  <conditionalFormatting sqref="I66:K66">
    <cfRule type="containsText" dxfId="3398" priority="6080" operator="containsText" text="F">
      <formula>NOT(ISERROR(SEARCH("F",I66)))</formula>
    </cfRule>
  </conditionalFormatting>
  <conditionalFormatting sqref="I66:K66">
    <cfRule type="containsText" dxfId="3397" priority="6079" operator="containsText" text="F">
      <formula>NOT(ISERROR(SEARCH("F",I66)))</formula>
    </cfRule>
  </conditionalFormatting>
  <conditionalFormatting sqref="K66">
    <cfRule type="containsText" dxfId="3396" priority="6078" operator="containsText" text="F">
      <formula>NOT(ISERROR(SEARCH("F",K66)))</formula>
    </cfRule>
  </conditionalFormatting>
  <conditionalFormatting sqref="H67:K67">
    <cfRule type="containsText" dxfId="3395" priority="6077" operator="containsText" text="F">
      <formula>NOT(ISERROR(SEARCH("F",H67)))</formula>
    </cfRule>
  </conditionalFormatting>
  <conditionalFormatting sqref="L66">
    <cfRule type="containsText" dxfId="3394" priority="6076" operator="containsText" text="F">
      <formula>NOT(ISERROR(SEARCH("F",L66)))</formula>
    </cfRule>
  </conditionalFormatting>
  <conditionalFormatting sqref="L66">
    <cfRule type="containsText" dxfId="3393" priority="6075" operator="containsText" text="F">
      <formula>NOT(ISERROR(SEARCH("F",L66)))</formula>
    </cfRule>
  </conditionalFormatting>
  <conditionalFormatting sqref="L66">
    <cfRule type="containsText" dxfId="3392" priority="6074" operator="containsText" text="F">
      <formula>NOT(ISERROR(SEARCH("F",L66)))</formula>
    </cfRule>
  </conditionalFormatting>
  <conditionalFormatting sqref="L66">
    <cfRule type="containsText" dxfId="3391" priority="6073" operator="containsText" text="F">
      <formula>NOT(ISERROR(SEARCH("F",L66)))</formula>
    </cfRule>
  </conditionalFormatting>
  <conditionalFormatting sqref="L67">
    <cfRule type="containsText" dxfId="3390" priority="6072" operator="containsText" text="F">
      <formula>NOT(ISERROR(SEARCH("F",L67)))</formula>
    </cfRule>
  </conditionalFormatting>
  <conditionalFormatting sqref="G64">
    <cfRule type="containsText" dxfId="3389" priority="6021" operator="containsText" text="F">
      <formula>NOT(ISERROR(SEARCH("F",G64)))</formula>
    </cfRule>
  </conditionalFormatting>
  <conditionalFormatting sqref="H64">
    <cfRule type="containsText" dxfId="3388" priority="6020" operator="containsText" text="F">
      <formula>NOT(ISERROR(SEARCH("F",H64)))</formula>
    </cfRule>
  </conditionalFormatting>
  <conditionalFormatting sqref="I64:J64">
    <cfRule type="containsText" dxfId="3387" priority="6019" operator="containsText" text="F">
      <formula>NOT(ISERROR(SEARCH("F",I64)))</formula>
    </cfRule>
  </conditionalFormatting>
  <conditionalFormatting sqref="K64:L64">
    <cfRule type="containsText" dxfId="3386" priority="6018" operator="containsText" text="F">
      <formula>NOT(ISERROR(SEARCH("F",K64)))</formula>
    </cfRule>
  </conditionalFormatting>
  <conditionalFormatting sqref="G64">
    <cfRule type="containsText" dxfId="3385" priority="6017" operator="containsText" text="F">
      <formula>NOT(ISERROR(SEARCH("F",G64)))</formula>
    </cfRule>
  </conditionalFormatting>
  <conditionalFormatting sqref="H64">
    <cfRule type="containsText" dxfId="3384" priority="6016" operator="containsText" text="F">
      <formula>NOT(ISERROR(SEARCH("F",H64)))</formula>
    </cfRule>
  </conditionalFormatting>
  <conditionalFormatting sqref="I64">
    <cfRule type="containsText" dxfId="3383" priority="6015" operator="containsText" text="F">
      <formula>NOT(ISERROR(SEARCH("F",I64)))</formula>
    </cfRule>
  </conditionalFormatting>
  <conditionalFormatting sqref="J64">
    <cfRule type="containsText" dxfId="3382" priority="6014" operator="containsText" text="F">
      <formula>NOT(ISERROR(SEARCH("F",J64)))</formula>
    </cfRule>
  </conditionalFormatting>
  <conditionalFormatting sqref="K64:L64">
    <cfRule type="containsText" dxfId="3381" priority="6013" operator="containsText" text="F">
      <formula>NOT(ISERROR(SEARCH("F",K64)))</formula>
    </cfRule>
  </conditionalFormatting>
  <conditionalFormatting sqref="K64:L64">
    <cfRule type="containsText" dxfId="3380" priority="6012" operator="containsText" text="F">
      <formula>NOT(ISERROR(SEARCH("F",K64)))</formula>
    </cfRule>
  </conditionalFormatting>
  <conditionalFormatting sqref="BY68:BY74">
    <cfRule type="cellIs" dxfId="3379" priority="6000" operator="equal">
      <formula>"F"</formula>
    </cfRule>
  </conditionalFormatting>
  <conditionalFormatting sqref="CA68:CA74">
    <cfRule type="containsText" dxfId="3378" priority="5999" operator="containsText" text="Drop Out">
      <formula>NOT(ISERROR(SEARCH("Drop Out",CA68)))</formula>
    </cfRule>
  </conditionalFormatting>
  <conditionalFormatting sqref="G68 G70 G72">
    <cfRule type="containsText" dxfId="3377" priority="5998" operator="containsText" text="F">
      <formula>NOT(ISERROR(SEARCH("F",G68)))</formula>
    </cfRule>
  </conditionalFormatting>
  <conditionalFormatting sqref="H68 H72">
    <cfRule type="containsText" dxfId="3376" priority="5997" operator="containsText" text="F">
      <formula>NOT(ISERROR(SEARCH("F",H68)))</formula>
    </cfRule>
  </conditionalFormatting>
  <conditionalFormatting sqref="I68:I70 I72">
    <cfRule type="containsText" dxfId="3375" priority="5996" operator="containsText" text="F">
      <formula>NOT(ISERROR(SEARCH("F",I68)))</formula>
    </cfRule>
  </conditionalFormatting>
  <conditionalFormatting sqref="J68:J69">
    <cfRule type="containsText" dxfId="3374" priority="5995" operator="containsText" text="F">
      <formula>NOT(ISERROR(SEARCH("F",J68)))</formula>
    </cfRule>
  </conditionalFormatting>
  <conditionalFormatting sqref="K68">
    <cfRule type="containsText" dxfId="3373" priority="5994" operator="containsText" text="F">
      <formula>NOT(ISERROR(SEARCH("F",K68)))</formula>
    </cfRule>
  </conditionalFormatting>
  <conditionalFormatting sqref="L69">
    <cfRule type="containsText" dxfId="3372" priority="5993" operator="containsText" text="F">
      <formula>NOT(ISERROR(SEARCH("F",L69)))</formula>
    </cfRule>
  </conditionalFormatting>
  <conditionalFormatting sqref="K69:K70 K72">
    <cfRule type="containsText" dxfId="3371" priority="5992" operator="containsText" text="F">
      <formula>NOT(ISERROR(SEARCH("F",K69)))</formula>
    </cfRule>
  </conditionalFormatting>
  <conditionalFormatting sqref="T69 T71:T72">
    <cfRule type="containsText" dxfId="3370" priority="5990" operator="containsText" text="F">
      <formula>NOT(ISERROR(SEARCH("F",T69)))</formula>
    </cfRule>
  </conditionalFormatting>
  <conditionalFormatting sqref="U71:U72">
    <cfRule type="containsText" dxfId="3369" priority="5988" operator="containsText" text="F">
      <formula>NOT(ISERROR(SEARCH("F",U71)))</formula>
    </cfRule>
  </conditionalFormatting>
  <conditionalFormatting sqref="V69:W72">
    <cfRule type="containsText" dxfId="3368" priority="5986" operator="containsText" text="F">
      <formula>NOT(ISERROR(SEARCH("F",V69)))</formula>
    </cfRule>
  </conditionalFormatting>
  <conditionalFormatting sqref="X71:Y72 X69:X70">
    <cfRule type="containsText" dxfId="3367" priority="5984" operator="containsText" text="F">
      <formula>NOT(ISERROR(SEARCH("F",X69)))</formula>
    </cfRule>
  </conditionalFormatting>
  <conditionalFormatting sqref="AI68:AK68 AM68:AN68">
    <cfRule type="containsText" dxfId="3366" priority="5983" operator="containsText" text="F">
      <formula>NOT(ISERROR(SEARCH("F",AI68)))</formula>
    </cfRule>
  </conditionalFormatting>
  <conditionalFormatting sqref="AM71:AN72 AI71:AK72">
    <cfRule type="containsText" dxfId="3365" priority="5982" operator="containsText" text="F">
      <formula>NOT(ISERROR(SEARCH("F",AI71)))</formula>
    </cfRule>
  </conditionalFormatting>
  <conditionalFormatting sqref="T70">
    <cfRule type="containsText" dxfId="3364" priority="5979" operator="containsText" text="F">
      <formula>NOT(ISERROR(SEARCH("F",T70)))</formula>
    </cfRule>
  </conditionalFormatting>
  <conditionalFormatting sqref="L68">
    <cfRule type="containsText" dxfId="3363" priority="5978" operator="containsText" text="F">
      <formula>NOT(ISERROR(SEARCH("F",L68)))</formula>
    </cfRule>
  </conditionalFormatting>
  <conditionalFormatting sqref="R68:R74">
    <cfRule type="containsText" dxfId="3362" priority="5976" operator="containsText" text="Probation">
      <formula>NOT(ISERROR(SEARCH("Probation",R68)))</formula>
    </cfRule>
    <cfRule type="containsText" dxfId="3361" priority="5977" operator="containsText" text="Drop">
      <formula>NOT(ISERROR(SEARCH("Drop",R68)))</formula>
    </cfRule>
  </conditionalFormatting>
  <conditionalFormatting sqref="I69:J69">
    <cfRule type="cellIs" dxfId="3360" priority="5975" operator="between">
      <formula>0</formula>
      <formula>49</formula>
    </cfRule>
  </conditionalFormatting>
  <conditionalFormatting sqref="T69 V69:X69">
    <cfRule type="cellIs" dxfId="3359" priority="5974" operator="between">
      <formula>0</formula>
      <formula>49</formula>
    </cfRule>
  </conditionalFormatting>
  <conditionalFormatting sqref="AG68:AG74">
    <cfRule type="containsText" dxfId="3358" priority="5972" operator="containsText" text="Probation">
      <formula>NOT(ISERROR(SEARCH("Probation",AG68)))</formula>
    </cfRule>
    <cfRule type="containsText" dxfId="3357" priority="5973" operator="containsText" text="Drop">
      <formula>NOT(ISERROR(SEARCH("Drop",AG68)))</formula>
    </cfRule>
  </conditionalFormatting>
  <conditionalFormatting sqref="AV68:AV74">
    <cfRule type="containsText" dxfId="3356" priority="5970" operator="containsText" text="Probation">
      <formula>NOT(ISERROR(SEARCH("Probation",AV68)))</formula>
    </cfRule>
    <cfRule type="containsText" dxfId="3355" priority="5971" operator="containsText" text="Drop">
      <formula>NOT(ISERROR(SEARCH("Drop",AV68)))</formula>
    </cfRule>
  </conditionalFormatting>
  <conditionalFormatting sqref="T69:T72">
    <cfRule type="containsText" dxfId="3354" priority="5969" operator="containsText" text="F">
      <formula>NOT(ISERROR(SEARCH("F",T69)))</formula>
    </cfRule>
  </conditionalFormatting>
  <conditionalFormatting sqref="U71:U72">
    <cfRule type="containsText" dxfId="3353" priority="5968" operator="containsText" text="F">
      <formula>NOT(ISERROR(SEARCH("F",U71)))</formula>
    </cfRule>
  </conditionalFormatting>
  <conditionalFormatting sqref="V69:V72">
    <cfRule type="containsText" dxfId="3352" priority="5967" operator="containsText" text="F">
      <formula>NOT(ISERROR(SEARCH("F",V69)))</formula>
    </cfRule>
  </conditionalFormatting>
  <conditionalFormatting sqref="W69:W72">
    <cfRule type="containsText" dxfId="3351" priority="5966" operator="containsText" text="F">
      <formula>NOT(ISERROR(SEARCH("F",W69)))</formula>
    </cfRule>
  </conditionalFormatting>
  <conditionalFormatting sqref="T69 V69:W69">
    <cfRule type="cellIs" dxfId="3350" priority="5965" operator="between">
      <formula>0</formula>
      <formula>49</formula>
    </cfRule>
  </conditionalFormatting>
  <conditionalFormatting sqref="X71:Y72 X69:X70">
    <cfRule type="containsText" dxfId="3349" priority="5963" operator="containsText" text="F">
      <formula>NOT(ISERROR(SEARCH("F",X69)))</formula>
    </cfRule>
  </conditionalFormatting>
  <conditionalFormatting sqref="X71:Y72 X69:X70">
    <cfRule type="containsText" dxfId="3348" priority="5962" operator="containsText" text="F">
      <formula>NOT(ISERROR(SEARCH("F",X69)))</formula>
    </cfRule>
  </conditionalFormatting>
  <conditionalFormatting sqref="X69">
    <cfRule type="cellIs" dxfId="3347" priority="5961" operator="between">
      <formula>0</formula>
      <formula>49</formula>
    </cfRule>
  </conditionalFormatting>
  <conditionalFormatting sqref="AI68">
    <cfRule type="containsText" dxfId="3346" priority="5960" operator="containsText" text="F">
      <formula>NOT(ISERROR(SEARCH("F",AI68)))</formula>
    </cfRule>
  </conditionalFormatting>
  <conditionalFormatting sqref="AI71:AI72">
    <cfRule type="containsText" dxfId="3345" priority="5959" operator="containsText" text="F">
      <formula>NOT(ISERROR(SEARCH("F",AI71)))</formula>
    </cfRule>
  </conditionalFormatting>
  <conditionalFormatting sqref="AJ68">
    <cfRule type="containsText" dxfId="3344" priority="5958" operator="containsText" text="F">
      <formula>NOT(ISERROR(SEARCH("F",AJ68)))</formula>
    </cfRule>
  </conditionalFormatting>
  <conditionalFormatting sqref="AJ71:AJ72">
    <cfRule type="containsText" dxfId="3343" priority="5957" operator="containsText" text="F">
      <formula>NOT(ISERROR(SEARCH("F",AJ71)))</formula>
    </cfRule>
  </conditionalFormatting>
  <conditionalFormatting sqref="AK68 AM68">
    <cfRule type="containsText" dxfId="3342" priority="5956" operator="containsText" text="F">
      <formula>NOT(ISERROR(SEARCH("F",AK68)))</formula>
    </cfRule>
  </conditionalFormatting>
  <conditionalFormatting sqref="AM71:AM72 AK71:AK72">
    <cfRule type="containsText" dxfId="3341" priority="5955" operator="containsText" text="F">
      <formula>NOT(ISERROR(SEARCH("F",AK71)))</formula>
    </cfRule>
  </conditionalFormatting>
  <conditionalFormatting sqref="AN68">
    <cfRule type="containsText" dxfId="3340" priority="5954" operator="containsText" text="F">
      <formula>NOT(ISERROR(SEARCH("F",AN68)))</formula>
    </cfRule>
  </conditionalFormatting>
  <conditionalFormatting sqref="AN71:AN72">
    <cfRule type="containsText" dxfId="3339" priority="5953" operator="containsText" text="F">
      <formula>NOT(ISERROR(SEARCH("F",AN71)))</formula>
    </cfRule>
  </conditionalFormatting>
  <conditionalFormatting sqref="AI68 AI71:AI72">
    <cfRule type="containsText" dxfId="3338" priority="5951" operator="containsText" text="F">
      <formula>NOT(ISERROR(SEARCH("F",AI68)))</formula>
    </cfRule>
  </conditionalFormatting>
  <conditionalFormatting sqref="AJ68 AJ71:AJ72">
    <cfRule type="containsText" dxfId="3337" priority="5950" operator="containsText" text="F">
      <formula>NOT(ISERROR(SEARCH("F",AJ68)))</formula>
    </cfRule>
  </conditionalFormatting>
  <conditionalFormatting sqref="AK68 AK71:AK72">
    <cfRule type="containsText" dxfId="3336" priority="5949" operator="containsText" text="F">
      <formula>NOT(ISERROR(SEARCH("F",AK68)))</formula>
    </cfRule>
  </conditionalFormatting>
  <conditionalFormatting sqref="AM68 AM71:AM72">
    <cfRule type="containsText" dxfId="3335" priority="5948" operator="containsText" text="F">
      <formula>NOT(ISERROR(SEARCH("F",AM68)))</formula>
    </cfRule>
  </conditionalFormatting>
  <conditionalFormatting sqref="AN68">
    <cfRule type="containsText" dxfId="3334" priority="5946" operator="containsText" text="F">
      <formula>NOT(ISERROR(SEARCH("F",AN68)))</formula>
    </cfRule>
  </conditionalFormatting>
  <conditionalFormatting sqref="AN71:AN72">
    <cfRule type="containsText" dxfId="3333" priority="5945" operator="containsText" text="F">
      <formula>NOT(ISERROR(SEARCH("F",AN71)))</formula>
    </cfRule>
  </conditionalFormatting>
  <conditionalFormatting sqref="AN68 AN71:AN72">
    <cfRule type="containsText" dxfId="3332" priority="5944" operator="containsText" text="F">
      <formula>NOT(ISERROR(SEARCH("F",AN68)))</formula>
    </cfRule>
  </conditionalFormatting>
  <conditionalFormatting sqref="K68:K70 K72">
    <cfRule type="containsText" dxfId="3331" priority="5925" operator="containsText" text="F">
      <formula>NOT(ISERROR(SEARCH("F",K68)))</formula>
    </cfRule>
  </conditionalFormatting>
  <conditionalFormatting sqref="K69">
    <cfRule type="cellIs" dxfId="3330" priority="5924" operator="between">
      <formula>0</formula>
      <formula>49</formula>
    </cfRule>
  </conditionalFormatting>
  <conditionalFormatting sqref="L68:L69">
    <cfRule type="containsText" dxfId="3329" priority="5923" operator="containsText" text="F">
      <formula>NOT(ISERROR(SEARCH("F",L68)))</formula>
    </cfRule>
  </conditionalFormatting>
  <conditionalFormatting sqref="L69">
    <cfRule type="cellIs" dxfId="3328" priority="5922" operator="between">
      <formula>0</formula>
      <formula>49</formula>
    </cfRule>
  </conditionalFormatting>
  <conditionalFormatting sqref="CA68:CA74">
    <cfRule type="containsText" dxfId="3327" priority="5920" operator="containsText" text="Probation">
      <formula>NOT(ISERROR(SEARCH("Probation",CA68)))</formula>
    </cfRule>
    <cfRule type="containsText" dxfId="3326" priority="5921" operator="containsText" text="Drop">
      <formula>NOT(ISERROR(SEARCH("Drop",CA68)))</formula>
    </cfRule>
  </conditionalFormatting>
  <conditionalFormatting sqref="AG68:AG74">
    <cfRule type="containsText" dxfId="3325" priority="5918" operator="containsText" text="Probation">
      <formula>NOT(ISERROR(SEARCH("Probation",AG68)))</formula>
    </cfRule>
    <cfRule type="containsText" dxfId="3324" priority="5919" operator="containsText" text="Drop">
      <formula>NOT(ISERROR(SEARCH("Drop",AG68)))</formula>
    </cfRule>
  </conditionalFormatting>
  <conditionalFormatting sqref="AV68:AV74">
    <cfRule type="containsText" dxfId="3323" priority="5916" operator="containsText" text="Probation">
      <formula>NOT(ISERROR(SEARCH("Probation",AV68)))</formula>
    </cfRule>
    <cfRule type="containsText" dxfId="3322" priority="5917" operator="containsText" text="Drop">
      <formula>NOT(ISERROR(SEARCH("Drop",AV68)))</formula>
    </cfRule>
  </conditionalFormatting>
  <conditionalFormatting sqref="AV68:AV74">
    <cfRule type="containsText" dxfId="3321" priority="5914" operator="containsText" text="Probation">
      <formula>NOT(ISERROR(SEARCH("Probation",AV68)))</formula>
    </cfRule>
    <cfRule type="containsText" dxfId="3320" priority="5915" operator="containsText" text="Drop">
      <formula>NOT(ISERROR(SEARCH("Drop",AV68)))</formula>
    </cfRule>
  </conditionalFormatting>
  <conditionalFormatting sqref="G69">
    <cfRule type="cellIs" dxfId="3319" priority="5907" operator="between">
      <formula>0</formula>
      <formula>24</formula>
    </cfRule>
  </conditionalFormatting>
  <conditionalFormatting sqref="G73:G74">
    <cfRule type="containsText" dxfId="3318" priority="5906" operator="containsText" text="F">
      <formula>NOT(ISERROR(SEARCH("F",G73)))</formula>
    </cfRule>
  </conditionalFormatting>
  <conditionalFormatting sqref="H73">
    <cfRule type="containsText" dxfId="3317" priority="5905" operator="containsText" text="F">
      <formula>NOT(ISERROR(SEARCH("F",H73)))</formula>
    </cfRule>
  </conditionalFormatting>
  <conditionalFormatting sqref="I73">
    <cfRule type="containsText" dxfId="3316" priority="5904" operator="containsText" text="F">
      <formula>NOT(ISERROR(SEARCH("F",I73)))</formula>
    </cfRule>
  </conditionalFormatting>
  <conditionalFormatting sqref="J73">
    <cfRule type="containsText" dxfId="3315" priority="5903" operator="containsText" text="F">
      <formula>NOT(ISERROR(SEARCH("F",J73)))</formula>
    </cfRule>
  </conditionalFormatting>
  <conditionalFormatting sqref="K73">
    <cfRule type="containsText" dxfId="3314" priority="5902" operator="containsText" text="F">
      <formula>NOT(ISERROR(SEARCH("F",K73)))</formula>
    </cfRule>
  </conditionalFormatting>
  <conditionalFormatting sqref="H73">
    <cfRule type="containsText" dxfId="3313" priority="5901" operator="containsText" text="F">
      <formula>NOT(ISERROR(SEARCH("F",H73)))</formula>
    </cfRule>
  </conditionalFormatting>
  <conditionalFormatting sqref="I73">
    <cfRule type="containsText" dxfId="3312" priority="5900" operator="containsText" text="F">
      <formula>NOT(ISERROR(SEARCH("F",I73)))</formula>
    </cfRule>
  </conditionalFormatting>
  <conditionalFormatting sqref="I73:K73">
    <cfRule type="containsText" dxfId="3311" priority="5899" operator="containsText" text="F">
      <formula>NOT(ISERROR(SEARCH("F",I73)))</formula>
    </cfRule>
  </conditionalFormatting>
  <conditionalFormatting sqref="I73:K73">
    <cfRule type="containsText" dxfId="3310" priority="5898" operator="containsText" text="F">
      <formula>NOT(ISERROR(SEARCH("F",I73)))</formula>
    </cfRule>
  </conditionalFormatting>
  <conditionalFormatting sqref="K73">
    <cfRule type="containsText" dxfId="3309" priority="5897" operator="containsText" text="F">
      <formula>NOT(ISERROR(SEARCH("F",K73)))</formula>
    </cfRule>
  </conditionalFormatting>
  <conditionalFormatting sqref="H74:K74">
    <cfRule type="containsText" dxfId="3308" priority="5896" operator="containsText" text="F">
      <formula>NOT(ISERROR(SEARCH("F",H74)))</formula>
    </cfRule>
  </conditionalFormatting>
  <conditionalFormatting sqref="L73">
    <cfRule type="containsText" dxfId="3307" priority="5895" operator="containsText" text="F">
      <formula>NOT(ISERROR(SEARCH("F",L73)))</formula>
    </cfRule>
  </conditionalFormatting>
  <conditionalFormatting sqref="L73">
    <cfRule type="containsText" dxfId="3306" priority="5894" operator="containsText" text="F">
      <formula>NOT(ISERROR(SEARCH("F",L73)))</formula>
    </cfRule>
  </conditionalFormatting>
  <conditionalFormatting sqref="L73">
    <cfRule type="containsText" dxfId="3305" priority="5893" operator="containsText" text="F">
      <formula>NOT(ISERROR(SEARCH("F",L73)))</formula>
    </cfRule>
  </conditionalFormatting>
  <conditionalFormatting sqref="L73">
    <cfRule type="containsText" dxfId="3304" priority="5892" operator="containsText" text="F">
      <formula>NOT(ISERROR(SEARCH("F",L73)))</formula>
    </cfRule>
  </conditionalFormatting>
  <conditionalFormatting sqref="L74">
    <cfRule type="containsText" dxfId="3303" priority="5891" operator="containsText" text="F">
      <formula>NOT(ISERROR(SEARCH("F",L74)))</formula>
    </cfRule>
  </conditionalFormatting>
  <conditionalFormatting sqref="T73:T74">
    <cfRule type="containsText" dxfId="3302" priority="5890" operator="containsText" text="F">
      <formula>NOT(ISERROR(SEARCH("F",T73)))</formula>
    </cfRule>
  </conditionalFormatting>
  <conditionalFormatting sqref="U73">
    <cfRule type="containsText" dxfId="3301" priority="5889" operator="containsText" text="F">
      <formula>NOT(ISERROR(SEARCH("F",U73)))</formula>
    </cfRule>
  </conditionalFormatting>
  <conditionalFormatting sqref="V73">
    <cfRule type="containsText" dxfId="3300" priority="5888" operator="containsText" text="F">
      <formula>NOT(ISERROR(SEARCH("F",V73)))</formula>
    </cfRule>
  </conditionalFormatting>
  <conditionalFormatting sqref="W73">
    <cfRule type="containsText" dxfId="3299" priority="5887" operator="containsText" text="F">
      <formula>NOT(ISERROR(SEARCH("F",W73)))</formula>
    </cfRule>
  </conditionalFormatting>
  <conditionalFormatting sqref="X73">
    <cfRule type="containsText" dxfId="3298" priority="5886" operator="containsText" text="F">
      <formula>NOT(ISERROR(SEARCH("F",X73)))</formula>
    </cfRule>
  </conditionalFormatting>
  <conditionalFormatting sqref="U73">
    <cfRule type="containsText" dxfId="3297" priority="5885" operator="containsText" text="F">
      <formula>NOT(ISERROR(SEARCH("F",U73)))</formula>
    </cfRule>
  </conditionalFormatting>
  <conditionalFormatting sqref="V73">
    <cfRule type="containsText" dxfId="3296" priority="5884" operator="containsText" text="F">
      <formula>NOT(ISERROR(SEARCH("F",V73)))</formula>
    </cfRule>
  </conditionalFormatting>
  <conditionalFormatting sqref="V73:X73">
    <cfRule type="containsText" dxfId="3295" priority="5883" operator="containsText" text="F">
      <formula>NOT(ISERROR(SEARCH("F",V73)))</formula>
    </cfRule>
  </conditionalFormatting>
  <conditionalFormatting sqref="V73:X73">
    <cfRule type="containsText" dxfId="3294" priority="5882" operator="containsText" text="F">
      <formula>NOT(ISERROR(SEARCH("F",V73)))</formula>
    </cfRule>
  </conditionalFormatting>
  <conditionalFormatting sqref="X73">
    <cfRule type="containsText" dxfId="3293" priority="5881" operator="containsText" text="F">
      <formula>NOT(ISERROR(SEARCH("F",X73)))</formula>
    </cfRule>
  </conditionalFormatting>
  <conditionalFormatting sqref="U74:X74">
    <cfRule type="containsText" dxfId="3292" priority="5880" operator="containsText" text="F">
      <formula>NOT(ISERROR(SEARCH("F",U74)))</formula>
    </cfRule>
  </conditionalFormatting>
  <conditionalFormatting sqref="Y73">
    <cfRule type="containsText" dxfId="3291" priority="5879" operator="containsText" text="F">
      <formula>NOT(ISERROR(SEARCH("F",Y73)))</formula>
    </cfRule>
  </conditionalFormatting>
  <conditionalFormatting sqref="Y73">
    <cfRule type="containsText" dxfId="3290" priority="5878" operator="containsText" text="F">
      <formula>NOT(ISERROR(SEARCH("F",Y73)))</formula>
    </cfRule>
  </conditionalFormatting>
  <conditionalFormatting sqref="Y73">
    <cfRule type="containsText" dxfId="3289" priority="5877" operator="containsText" text="F">
      <formula>NOT(ISERROR(SEARCH("F",Y73)))</formula>
    </cfRule>
  </conditionalFormatting>
  <conditionalFormatting sqref="Y73">
    <cfRule type="containsText" dxfId="3288" priority="5876" operator="containsText" text="F">
      <formula>NOT(ISERROR(SEARCH("F",Y73)))</formula>
    </cfRule>
  </conditionalFormatting>
  <conditionalFormatting sqref="Y74">
    <cfRule type="containsText" dxfId="3287" priority="5875" operator="containsText" text="F">
      <formula>NOT(ISERROR(SEARCH("F",Y74)))</formula>
    </cfRule>
  </conditionalFormatting>
  <conditionalFormatting sqref="AI73:AI74">
    <cfRule type="containsText" dxfId="3286" priority="5874" operator="containsText" text="F">
      <formula>NOT(ISERROR(SEARCH("F",AI73)))</formula>
    </cfRule>
  </conditionalFormatting>
  <conditionalFormatting sqref="AJ73">
    <cfRule type="containsText" dxfId="3285" priority="5873" operator="containsText" text="F">
      <formula>NOT(ISERROR(SEARCH("F",AJ73)))</formula>
    </cfRule>
  </conditionalFormatting>
  <conditionalFormatting sqref="AK73">
    <cfRule type="containsText" dxfId="3284" priority="5872" operator="containsText" text="F">
      <formula>NOT(ISERROR(SEARCH("F",AK73)))</formula>
    </cfRule>
  </conditionalFormatting>
  <conditionalFormatting sqref="AM73">
    <cfRule type="containsText" dxfId="3283" priority="5871" operator="containsText" text="F">
      <formula>NOT(ISERROR(SEARCH("F",AM73)))</formula>
    </cfRule>
  </conditionalFormatting>
  <conditionalFormatting sqref="AN73">
    <cfRule type="containsText" dxfId="3282" priority="5870" operator="containsText" text="F">
      <formula>NOT(ISERROR(SEARCH("F",AN73)))</formula>
    </cfRule>
  </conditionalFormatting>
  <conditionalFormatting sqref="AJ73">
    <cfRule type="containsText" dxfId="3281" priority="5869" operator="containsText" text="F">
      <formula>NOT(ISERROR(SEARCH("F",AJ73)))</formula>
    </cfRule>
  </conditionalFormatting>
  <conditionalFormatting sqref="AK73">
    <cfRule type="containsText" dxfId="3280" priority="5868" operator="containsText" text="F">
      <formula>NOT(ISERROR(SEARCH("F",AK73)))</formula>
    </cfRule>
  </conditionalFormatting>
  <conditionalFormatting sqref="AK73 AM73:AN73">
    <cfRule type="containsText" dxfId="3279" priority="5867" operator="containsText" text="F">
      <formula>NOT(ISERROR(SEARCH("F",AK73)))</formula>
    </cfRule>
  </conditionalFormatting>
  <conditionalFormatting sqref="AK73 AM73:AN73">
    <cfRule type="containsText" dxfId="3278" priority="5866" operator="containsText" text="F">
      <formula>NOT(ISERROR(SEARCH("F",AK73)))</formula>
    </cfRule>
  </conditionalFormatting>
  <conditionalFormatting sqref="AN73">
    <cfRule type="containsText" dxfId="3277" priority="5865" operator="containsText" text="F">
      <formula>NOT(ISERROR(SEARCH("F",AN73)))</formula>
    </cfRule>
  </conditionalFormatting>
  <conditionalFormatting sqref="AJ74:AK74 AM74:AN74">
    <cfRule type="containsText" dxfId="3276" priority="5864" operator="containsText" text="F">
      <formula>NOT(ISERROR(SEARCH("F",AJ74)))</formula>
    </cfRule>
  </conditionalFormatting>
  <conditionalFormatting sqref="AL68">
    <cfRule type="containsText" dxfId="3275" priority="5852" operator="containsText" text="F">
      <formula>NOT(ISERROR(SEARCH("F",AL68)))</formula>
    </cfRule>
  </conditionalFormatting>
  <conditionalFormatting sqref="AL71:AL72">
    <cfRule type="containsText" dxfId="3274" priority="5851" operator="containsText" text="F">
      <formula>NOT(ISERROR(SEARCH("F",AL71)))</formula>
    </cfRule>
  </conditionalFormatting>
  <conditionalFormatting sqref="AL68">
    <cfRule type="containsText" dxfId="3273" priority="5849" operator="containsText" text="F">
      <formula>NOT(ISERROR(SEARCH("F",AL68)))</formula>
    </cfRule>
  </conditionalFormatting>
  <conditionalFormatting sqref="AL71:AL72">
    <cfRule type="containsText" dxfId="3272" priority="5848" operator="containsText" text="F">
      <formula>NOT(ISERROR(SEARCH("F",AL71)))</formula>
    </cfRule>
  </conditionalFormatting>
  <conditionalFormatting sqref="AL68 AL71:AL72">
    <cfRule type="containsText" dxfId="3271" priority="5847" operator="containsText" text="F">
      <formula>NOT(ISERROR(SEARCH("F",AL68)))</formula>
    </cfRule>
  </conditionalFormatting>
  <conditionalFormatting sqref="AL73">
    <cfRule type="containsText" dxfId="3270" priority="5845" operator="containsText" text="F">
      <formula>NOT(ISERROR(SEARCH("F",AL73)))</formula>
    </cfRule>
  </conditionalFormatting>
  <conditionalFormatting sqref="AL73">
    <cfRule type="containsText" dxfId="3269" priority="5844" operator="containsText" text="F">
      <formula>NOT(ISERROR(SEARCH("F",AL73)))</formula>
    </cfRule>
  </conditionalFormatting>
  <conditionalFormatting sqref="AL73">
    <cfRule type="containsText" dxfId="3268" priority="5843" operator="containsText" text="F">
      <formula>NOT(ISERROR(SEARCH("F",AL73)))</formula>
    </cfRule>
  </conditionalFormatting>
  <conditionalFormatting sqref="AL73">
    <cfRule type="containsText" dxfId="3267" priority="5842" operator="containsText" text="F">
      <formula>NOT(ISERROR(SEARCH("F",AL73)))</formula>
    </cfRule>
  </conditionalFormatting>
  <conditionalFormatting sqref="AL74">
    <cfRule type="containsText" dxfId="3266" priority="5841" operator="containsText" text="F">
      <formula>NOT(ISERROR(SEARCH("F",AL74)))</formula>
    </cfRule>
  </conditionalFormatting>
  <conditionalFormatting sqref="G71">
    <cfRule type="containsText" dxfId="3265" priority="5840" operator="containsText" text="F">
      <formula>NOT(ISERROR(SEARCH("F",G71)))</formula>
    </cfRule>
  </conditionalFormatting>
  <conditionalFormatting sqref="H71">
    <cfRule type="containsText" dxfId="3264" priority="5839" operator="containsText" text="F">
      <formula>NOT(ISERROR(SEARCH("F",H71)))</formula>
    </cfRule>
  </conditionalFormatting>
  <conditionalFormatting sqref="I71">
    <cfRule type="containsText" dxfId="3263" priority="5838" operator="containsText" text="F">
      <formula>NOT(ISERROR(SEARCH("F",I71)))</formula>
    </cfRule>
  </conditionalFormatting>
  <conditionalFormatting sqref="K71">
    <cfRule type="containsText" dxfId="3262" priority="5837" operator="containsText" text="F">
      <formula>NOT(ISERROR(SEARCH("F",K71)))</formula>
    </cfRule>
  </conditionalFormatting>
  <conditionalFormatting sqref="G71">
    <cfRule type="containsText" dxfId="3261" priority="5836" operator="containsText" text="F">
      <formula>NOT(ISERROR(SEARCH("F",G71)))</formula>
    </cfRule>
  </conditionalFormatting>
  <conditionalFormatting sqref="H71">
    <cfRule type="containsText" dxfId="3260" priority="5835" operator="containsText" text="F">
      <formula>NOT(ISERROR(SEARCH("F",H71)))</formula>
    </cfRule>
  </conditionalFormatting>
  <conditionalFormatting sqref="I71">
    <cfRule type="containsText" dxfId="3259" priority="5834" operator="containsText" text="F">
      <formula>NOT(ISERROR(SEARCH("F",I71)))</formula>
    </cfRule>
  </conditionalFormatting>
  <conditionalFormatting sqref="K71">
    <cfRule type="containsText" dxfId="3258" priority="5832" operator="containsText" text="F">
      <formula>NOT(ISERROR(SEARCH("F",K71)))</formula>
    </cfRule>
  </conditionalFormatting>
  <conditionalFormatting sqref="K71">
    <cfRule type="containsText" dxfId="3257" priority="5831" operator="containsText" text="F">
      <formula>NOT(ISERROR(SEARCH("F",K71)))</formula>
    </cfRule>
  </conditionalFormatting>
  <conditionalFormatting sqref="Y69">
    <cfRule type="cellIs" dxfId="3256" priority="5830" operator="between">
      <formula>0</formula>
      <formula>24</formula>
    </cfRule>
  </conditionalFormatting>
  <conditionalFormatting sqref="BY75:BY81">
    <cfRule type="cellIs" dxfId="3255" priority="5819" operator="equal">
      <formula>"F"</formula>
    </cfRule>
  </conditionalFormatting>
  <conditionalFormatting sqref="CA75:CA81">
    <cfRule type="containsText" dxfId="3254" priority="5818" operator="containsText" text="Drop Out">
      <formula>NOT(ISERROR(SEARCH("Drop Out",CA75)))</formula>
    </cfRule>
  </conditionalFormatting>
  <conditionalFormatting sqref="G75 G77 G79">
    <cfRule type="containsText" dxfId="3253" priority="5817" operator="containsText" text="F">
      <formula>NOT(ISERROR(SEARCH("F",G75)))</formula>
    </cfRule>
  </conditionalFormatting>
  <conditionalFormatting sqref="H75 H79">
    <cfRule type="containsText" dxfId="3252" priority="5816" operator="containsText" text="F">
      <formula>NOT(ISERROR(SEARCH("F",H75)))</formula>
    </cfRule>
  </conditionalFormatting>
  <conditionalFormatting sqref="I75:I77 I79">
    <cfRule type="containsText" dxfId="3251" priority="5815" operator="containsText" text="F">
      <formula>NOT(ISERROR(SEARCH("F",I75)))</formula>
    </cfRule>
  </conditionalFormatting>
  <conditionalFormatting sqref="J75:J77 J79">
    <cfRule type="containsText" dxfId="3250" priority="5814" operator="containsText" text="F">
      <formula>NOT(ISERROR(SEARCH("F",J75)))</formula>
    </cfRule>
  </conditionalFormatting>
  <conditionalFormatting sqref="K75">
    <cfRule type="containsText" dxfId="3249" priority="5813" operator="containsText" text="F">
      <formula>NOT(ISERROR(SEARCH("F",K75)))</formula>
    </cfRule>
  </conditionalFormatting>
  <conditionalFormatting sqref="L76:L77 L79">
    <cfRule type="containsText" dxfId="3248" priority="5812" operator="containsText" text="F">
      <formula>NOT(ISERROR(SEARCH("F",L76)))</formula>
    </cfRule>
  </conditionalFormatting>
  <conditionalFormatting sqref="K76:K77 K79">
    <cfRule type="containsText" dxfId="3247" priority="5811" operator="containsText" text="F">
      <formula>NOT(ISERROR(SEARCH("F",K76)))</formula>
    </cfRule>
  </conditionalFormatting>
  <conditionalFormatting sqref="T76 T78:T79">
    <cfRule type="containsText" dxfId="3246" priority="5809" operator="containsText" text="F">
      <formula>NOT(ISERROR(SEARCH("F",T76)))</formula>
    </cfRule>
  </conditionalFormatting>
  <conditionalFormatting sqref="U78:U79">
    <cfRule type="containsText" dxfId="3245" priority="5807" operator="containsText" text="F">
      <formula>NOT(ISERROR(SEARCH("F",U78)))</formula>
    </cfRule>
  </conditionalFormatting>
  <conditionalFormatting sqref="V76:W79">
    <cfRule type="containsText" dxfId="3244" priority="5805" operator="containsText" text="F">
      <formula>NOT(ISERROR(SEARCH("F",V76)))</formula>
    </cfRule>
  </conditionalFormatting>
  <conditionalFormatting sqref="X78:Y79 X76:X77">
    <cfRule type="containsText" dxfId="3243" priority="5803" operator="containsText" text="F">
      <formula>NOT(ISERROR(SEARCH("F",X76)))</formula>
    </cfRule>
  </conditionalFormatting>
  <conditionalFormatting sqref="AI75:AK75 AM75:AN75">
    <cfRule type="containsText" dxfId="3242" priority="5802" operator="containsText" text="F">
      <formula>NOT(ISERROR(SEARCH("F",AI75)))</formula>
    </cfRule>
  </conditionalFormatting>
  <conditionalFormatting sqref="AI76:AK76 AM78:AN79 AI78:AK79">
    <cfRule type="containsText" dxfId="3241" priority="5801" operator="containsText" text="F">
      <formula>NOT(ISERROR(SEARCH("F",AI76)))</formula>
    </cfRule>
  </conditionalFormatting>
  <conditionalFormatting sqref="T77">
    <cfRule type="containsText" dxfId="3240" priority="5798" operator="containsText" text="F">
      <formula>NOT(ISERROR(SEARCH("F",T77)))</formula>
    </cfRule>
  </conditionalFormatting>
  <conditionalFormatting sqref="L75">
    <cfRule type="containsText" dxfId="3239" priority="5797" operator="containsText" text="F">
      <formula>NOT(ISERROR(SEARCH("F",L75)))</formula>
    </cfRule>
  </conditionalFormatting>
  <conditionalFormatting sqref="R75:R81">
    <cfRule type="containsText" dxfId="3238" priority="5795" operator="containsText" text="Probation">
      <formula>NOT(ISERROR(SEARCH("Probation",R75)))</formula>
    </cfRule>
    <cfRule type="containsText" dxfId="3237" priority="5796" operator="containsText" text="Drop">
      <formula>NOT(ISERROR(SEARCH("Drop",R75)))</formula>
    </cfRule>
  </conditionalFormatting>
  <conditionalFormatting sqref="I76:J76">
    <cfRule type="cellIs" dxfId="3236" priority="5794" operator="between">
      <formula>0</formula>
      <formula>49</formula>
    </cfRule>
  </conditionalFormatting>
  <conditionalFormatting sqref="AI76:AK76 T76 V76:X76">
    <cfRule type="cellIs" dxfId="3235" priority="5793" operator="between">
      <formula>0</formula>
      <formula>49</formula>
    </cfRule>
  </conditionalFormatting>
  <conditionalFormatting sqref="AG75:AG81">
    <cfRule type="containsText" dxfId="3234" priority="5791" operator="containsText" text="Probation">
      <formula>NOT(ISERROR(SEARCH("Probation",AG75)))</formula>
    </cfRule>
    <cfRule type="containsText" dxfId="3233" priority="5792" operator="containsText" text="Drop">
      <formula>NOT(ISERROR(SEARCH("Drop",AG75)))</formula>
    </cfRule>
  </conditionalFormatting>
  <conditionalFormatting sqref="AV75:AV81">
    <cfRule type="containsText" dxfId="3232" priority="5789" operator="containsText" text="Probation">
      <formula>NOT(ISERROR(SEARCH("Probation",AV75)))</formula>
    </cfRule>
    <cfRule type="containsText" dxfId="3231" priority="5790" operator="containsText" text="Drop">
      <formula>NOT(ISERROR(SEARCH("Drop",AV75)))</formula>
    </cfRule>
  </conditionalFormatting>
  <conditionalFormatting sqref="T76:T79">
    <cfRule type="containsText" dxfId="3230" priority="5788" operator="containsText" text="F">
      <formula>NOT(ISERROR(SEARCH("F",T76)))</formula>
    </cfRule>
  </conditionalFormatting>
  <conditionalFormatting sqref="U78:U79">
    <cfRule type="containsText" dxfId="3229" priority="5787" operator="containsText" text="F">
      <formula>NOT(ISERROR(SEARCH("F",U78)))</formula>
    </cfRule>
  </conditionalFormatting>
  <conditionalFormatting sqref="V76:V79">
    <cfRule type="containsText" dxfId="3228" priority="5786" operator="containsText" text="F">
      <formula>NOT(ISERROR(SEARCH("F",V76)))</formula>
    </cfRule>
  </conditionalFormatting>
  <conditionalFormatting sqref="W76:W79">
    <cfRule type="containsText" dxfId="3227" priority="5785" operator="containsText" text="F">
      <formula>NOT(ISERROR(SEARCH("F",W76)))</formula>
    </cfRule>
  </conditionalFormatting>
  <conditionalFormatting sqref="T76 V76:W76">
    <cfRule type="cellIs" dxfId="3226" priority="5784" operator="between">
      <formula>0</formula>
      <formula>49</formula>
    </cfRule>
  </conditionalFormatting>
  <conditionalFormatting sqref="X78:Y79 X76:X77">
    <cfRule type="containsText" dxfId="3225" priority="5782" operator="containsText" text="F">
      <formula>NOT(ISERROR(SEARCH("F",X76)))</formula>
    </cfRule>
  </conditionalFormatting>
  <conditionalFormatting sqref="X78:Y79 X76:X77">
    <cfRule type="containsText" dxfId="3224" priority="5781" operator="containsText" text="F">
      <formula>NOT(ISERROR(SEARCH("F",X76)))</formula>
    </cfRule>
  </conditionalFormatting>
  <conditionalFormatting sqref="X76">
    <cfRule type="cellIs" dxfId="3223" priority="5780" operator="between">
      <formula>0</formula>
      <formula>49</formula>
    </cfRule>
  </conditionalFormatting>
  <conditionalFormatting sqref="AI75">
    <cfRule type="containsText" dxfId="3222" priority="5779" operator="containsText" text="F">
      <formula>NOT(ISERROR(SEARCH("F",AI75)))</formula>
    </cfRule>
  </conditionalFormatting>
  <conditionalFormatting sqref="AI76 AI78:AI79">
    <cfRule type="containsText" dxfId="3221" priority="5778" operator="containsText" text="F">
      <formula>NOT(ISERROR(SEARCH("F",AI76)))</formula>
    </cfRule>
  </conditionalFormatting>
  <conditionalFormatting sqref="AJ75">
    <cfRule type="containsText" dxfId="3220" priority="5777" operator="containsText" text="F">
      <formula>NOT(ISERROR(SEARCH("F",AJ75)))</formula>
    </cfRule>
  </conditionalFormatting>
  <conditionalFormatting sqref="AJ76 AJ78:AJ79">
    <cfRule type="containsText" dxfId="3219" priority="5776" operator="containsText" text="F">
      <formula>NOT(ISERROR(SEARCH("F",AJ76)))</formula>
    </cfRule>
  </conditionalFormatting>
  <conditionalFormatting sqref="AK75 AM75">
    <cfRule type="containsText" dxfId="3218" priority="5775" operator="containsText" text="F">
      <formula>NOT(ISERROR(SEARCH("F",AK75)))</formula>
    </cfRule>
  </conditionalFormatting>
  <conditionalFormatting sqref="AK76 AM78:AM79 AK78:AK79">
    <cfRule type="containsText" dxfId="3217" priority="5774" operator="containsText" text="F">
      <formula>NOT(ISERROR(SEARCH("F",AK76)))</formula>
    </cfRule>
  </conditionalFormatting>
  <conditionalFormatting sqref="AN75">
    <cfRule type="containsText" dxfId="3216" priority="5773" operator="containsText" text="F">
      <formula>NOT(ISERROR(SEARCH("F",AN75)))</formula>
    </cfRule>
  </conditionalFormatting>
  <conditionalFormatting sqref="AN78:AN79">
    <cfRule type="containsText" dxfId="3215" priority="5772" operator="containsText" text="F">
      <formula>NOT(ISERROR(SEARCH("F",AN78)))</formula>
    </cfRule>
  </conditionalFormatting>
  <conditionalFormatting sqref="AI75:AI76 AI78:AI79">
    <cfRule type="containsText" dxfId="3214" priority="5770" operator="containsText" text="F">
      <formula>NOT(ISERROR(SEARCH("F",AI75)))</formula>
    </cfRule>
  </conditionalFormatting>
  <conditionalFormatting sqref="AJ75:AJ76 AJ78:AJ79">
    <cfRule type="containsText" dxfId="3213" priority="5769" operator="containsText" text="F">
      <formula>NOT(ISERROR(SEARCH("F",AJ75)))</formula>
    </cfRule>
  </conditionalFormatting>
  <conditionalFormatting sqref="AK75:AK76 AK78:AK79">
    <cfRule type="containsText" dxfId="3212" priority="5768" operator="containsText" text="F">
      <formula>NOT(ISERROR(SEARCH("F",AK75)))</formula>
    </cfRule>
  </conditionalFormatting>
  <conditionalFormatting sqref="AM75 AM78:AM79">
    <cfRule type="containsText" dxfId="3211" priority="5767" operator="containsText" text="F">
      <formula>NOT(ISERROR(SEARCH("F",AM75)))</formula>
    </cfRule>
  </conditionalFormatting>
  <conditionalFormatting sqref="AI76:AK76">
    <cfRule type="cellIs" dxfId="3210" priority="5766" operator="between">
      <formula>0</formula>
      <formula>49</formula>
    </cfRule>
  </conditionalFormatting>
  <conditionalFormatting sqref="AN75">
    <cfRule type="containsText" dxfId="3209" priority="5765" operator="containsText" text="F">
      <formula>NOT(ISERROR(SEARCH("F",AN75)))</formula>
    </cfRule>
  </conditionalFormatting>
  <conditionalFormatting sqref="AN78:AN79">
    <cfRule type="containsText" dxfId="3208" priority="5764" operator="containsText" text="F">
      <formula>NOT(ISERROR(SEARCH("F",AN78)))</formula>
    </cfRule>
  </conditionalFormatting>
  <conditionalFormatting sqref="AN75 AN78:AN79">
    <cfRule type="containsText" dxfId="3207" priority="5763" operator="containsText" text="F">
      <formula>NOT(ISERROR(SEARCH("F",AN75)))</formula>
    </cfRule>
  </conditionalFormatting>
  <conditionalFormatting sqref="K75:K77 K79">
    <cfRule type="containsText" dxfId="3206" priority="5744" operator="containsText" text="F">
      <formula>NOT(ISERROR(SEARCH("F",K75)))</formula>
    </cfRule>
  </conditionalFormatting>
  <conditionalFormatting sqref="K76">
    <cfRule type="cellIs" dxfId="3205" priority="5743" operator="between">
      <formula>0</formula>
      <formula>49</formula>
    </cfRule>
  </conditionalFormatting>
  <conditionalFormatting sqref="L75:L77 L79">
    <cfRule type="containsText" dxfId="3204" priority="5742" operator="containsText" text="F">
      <formula>NOT(ISERROR(SEARCH("F",L75)))</formula>
    </cfRule>
  </conditionalFormatting>
  <conditionalFormatting sqref="L76">
    <cfRule type="cellIs" dxfId="3203" priority="5741" operator="between">
      <formula>0</formula>
      <formula>49</formula>
    </cfRule>
  </conditionalFormatting>
  <conditionalFormatting sqref="CA75:CA81">
    <cfRule type="containsText" dxfId="3202" priority="5739" operator="containsText" text="Probation">
      <formula>NOT(ISERROR(SEARCH("Probation",CA75)))</formula>
    </cfRule>
    <cfRule type="containsText" dxfId="3201" priority="5740" operator="containsText" text="Drop">
      <formula>NOT(ISERROR(SEARCH("Drop",CA75)))</formula>
    </cfRule>
  </conditionalFormatting>
  <conditionalFormatting sqref="AG75:AG81">
    <cfRule type="containsText" dxfId="3200" priority="5737" operator="containsText" text="Probation">
      <formula>NOT(ISERROR(SEARCH("Probation",AG75)))</formula>
    </cfRule>
    <cfRule type="containsText" dxfId="3199" priority="5738" operator="containsText" text="Drop">
      <formula>NOT(ISERROR(SEARCH("Drop",AG75)))</formula>
    </cfRule>
  </conditionalFormatting>
  <conditionalFormatting sqref="AV75:AV81">
    <cfRule type="containsText" dxfId="3198" priority="5735" operator="containsText" text="Probation">
      <formula>NOT(ISERROR(SEARCH("Probation",AV75)))</formula>
    </cfRule>
    <cfRule type="containsText" dxfId="3197" priority="5736" operator="containsText" text="Drop">
      <formula>NOT(ISERROR(SEARCH("Drop",AV75)))</formula>
    </cfRule>
  </conditionalFormatting>
  <conditionalFormatting sqref="AV75:AV81">
    <cfRule type="containsText" dxfId="3196" priority="5733" operator="containsText" text="Probation">
      <formula>NOT(ISERROR(SEARCH("Probation",AV75)))</formula>
    </cfRule>
    <cfRule type="containsText" dxfId="3195" priority="5734" operator="containsText" text="Drop">
      <formula>NOT(ISERROR(SEARCH("Drop",AV75)))</formula>
    </cfRule>
  </conditionalFormatting>
  <conditionalFormatting sqref="G76">
    <cfRule type="cellIs" dxfId="3194" priority="5726" operator="between">
      <formula>0</formula>
      <formula>24</formula>
    </cfRule>
  </conditionalFormatting>
  <conditionalFormatting sqref="G80:G81">
    <cfRule type="containsText" dxfId="3193" priority="5725" operator="containsText" text="F">
      <formula>NOT(ISERROR(SEARCH("F",G80)))</formula>
    </cfRule>
  </conditionalFormatting>
  <conditionalFormatting sqref="H80">
    <cfRule type="containsText" dxfId="3192" priority="5724" operator="containsText" text="F">
      <formula>NOT(ISERROR(SEARCH("F",H80)))</formula>
    </cfRule>
  </conditionalFormatting>
  <conditionalFormatting sqref="I80">
    <cfRule type="containsText" dxfId="3191" priority="5723" operator="containsText" text="F">
      <formula>NOT(ISERROR(SEARCH("F",I80)))</formula>
    </cfRule>
  </conditionalFormatting>
  <conditionalFormatting sqref="J80">
    <cfRule type="containsText" dxfId="3190" priority="5722" operator="containsText" text="F">
      <formula>NOT(ISERROR(SEARCH("F",J80)))</formula>
    </cfRule>
  </conditionalFormatting>
  <conditionalFormatting sqref="K80">
    <cfRule type="containsText" dxfId="3189" priority="5721" operator="containsText" text="F">
      <formula>NOT(ISERROR(SEARCH("F",K80)))</formula>
    </cfRule>
  </conditionalFormatting>
  <conditionalFormatting sqref="H80">
    <cfRule type="containsText" dxfId="3188" priority="5720" operator="containsText" text="F">
      <formula>NOT(ISERROR(SEARCH("F",H80)))</formula>
    </cfRule>
  </conditionalFormatting>
  <conditionalFormatting sqref="I80">
    <cfRule type="containsText" dxfId="3187" priority="5719" operator="containsText" text="F">
      <formula>NOT(ISERROR(SEARCH("F",I80)))</formula>
    </cfRule>
  </conditionalFormatting>
  <conditionalFormatting sqref="I80:K80">
    <cfRule type="containsText" dxfId="3186" priority="5718" operator="containsText" text="F">
      <formula>NOT(ISERROR(SEARCH("F",I80)))</formula>
    </cfRule>
  </conditionalFormatting>
  <conditionalFormatting sqref="I80:K80">
    <cfRule type="containsText" dxfId="3185" priority="5717" operator="containsText" text="F">
      <formula>NOT(ISERROR(SEARCH("F",I80)))</formula>
    </cfRule>
  </conditionalFormatting>
  <conditionalFormatting sqref="K80">
    <cfRule type="containsText" dxfId="3184" priority="5716" operator="containsText" text="F">
      <formula>NOT(ISERROR(SEARCH("F",K80)))</formula>
    </cfRule>
  </conditionalFormatting>
  <conditionalFormatting sqref="H81:K81">
    <cfRule type="containsText" dxfId="3183" priority="5715" operator="containsText" text="F">
      <formula>NOT(ISERROR(SEARCH("F",H81)))</formula>
    </cfRule>
  </conditionalFormatting>
  <conditionalFormatting sqref="L80">
    <cfRule type="containsText" dxfId="3182" priority="5714" operator="containsText" text="F">
      <formula>NOT(ISERROR(SEARCH("F",L80)))</formula>
    </cfRule>
  </conditionalFormatting>
  <conditionalFormatting sqref="L80">
    <cfRule type="containsText" dxfId="3181" priority="5713" operator="containsText" text="F">
      <formula>NOT(ISERROR(SEARCH("F",L80)))</formula>
    </cfRule>
  </conditionalFormatting>
  <conditionalFormatting sqref="L80">
    <cfRule type="containsText" dxfId="3180" priority="5712" operator="containsText" text="F">
      <formula>NOT(ISERROR(SEARCH("F",L80)))</formula>
    </cfRule>
  </conditionalFormatting>
  <conditionalFormatting sqref="L80">
    <cfRule type="containsText" dxfId="3179" priority="5711" operator="containsText" text="F">
      <formula>NOT(ISERROR(SEARCH("F",L80)))</formula>
    </cfRule>
  </conditionalFormatting>
  <conditionalFormatting sqref="L81">
    <cfRule type="containsText" dxfId="3178" priority="5710" operator="containsText" text="F">
      <formula>NOT(ISERROR(SEARCH("F",L81)))</formula>
    </cfRule>
  </conditionalFormatting>
  <conditionalFormatting sqref="T80:T81">
    <cfRule type="containsText" dxfId="3177" priority="5709" operator="containsText" text="F">
      <formula>NOT(ISERROR(SEARCH("F",T80)))</formula>
    </cfRule>
  </conditionalFormatting>
  <conditionalFormatting sqref="U80">
    <cfRule type="containsText" dxfId="3176" priority="5708" operator="containsText" text="F">
      <formula>NOT(ISERROR(SEARCH("F",U80)))</formula>
    </cfRule>
  </conditionalFormatting>
  <conditionalFormatting sqref="V80">
    <cfRule type="containsText" dxfId="3175" priority="5707" operator="containsText" text="F">
      <formula>NOT(ISERROR(SEARCH("F",V80)))</formula>
    </cfRule>
  </conditionalFormatting>
  <conditionalFormatting sqref="W80">
    <cfRule type="containsText" dxfId="3174" priority="5706" operator="containsText" text="F">
      <formula>NOT(ISERROR(SEARCH("F",W80)))</formula>
    </cfRule>
  </conditionalFormatting>
  <conditionalFormatting sqref="X80">
    <cfRule type="containsText" dxfId="3173" priority="5705" operator="containsText" text="F">
      <formula>NOT(ISERROR(SEARCH("F",X80)))</formula>
    </cfRule>
  </conditionalFormatting>
  <conditionalFormatting sqref="U80">
    <cfRule type="containsText" dxfId="3172" priority="5704" operator="containsText" text="F">
      <formula>NOT(ISERROR(SEARCH("F",U80)))</formula>
    </cfRule>
  </conditionalFormatting>
  <conditionalFormatting sqref="V80">
    <cfRule type="containsText" dxfId="3171" priority="5703" operator="containsText" text="F">
      <formula>NOT(ISERROR(SEARCH("F",V80)))</formula>
    </cfRule>
  </conditionalFormatting>
  <conditionalFormatting sqref="V80:X80">
    <cfRule type="containsText" dxfId="3170" priority="5702" operator="containsText" text="F">
      <formula>NOT(ISERROR(SEARCH("F",V80)))</formula>
    </cfRule>
  </conditionalFormatting>
  <conditionalFormatting sqref="V80:X80">
    <cfRule type="containsText" dxfId="3169" priority="5701" operator="containsText" text="F">
      <formula>NOT(ISERROR(SEARCH("F",V80)))</formula>
    </cfRule>
  </conditionalFormatting>
  <conditionalFormatting sqref="X80">
    <cfRule type="containsText" dxfId="3168" priority="5700" operator="containsText" text="F">
      <formula>NOT(ISERROR(SEARCH("F",X80)))</formula>
    </cfRule>
  </conditionalFormatting>
  <conditionalFormatting sqref="U81:X81">
    <cfRule type="containsText" dxfId="3167" priority="5699" operator="containsText" text="F">
      <formula>NOT(ISERROR(SEARCH("F",U81)))</formula>
    </cfRule>
  </conditionalFormatting>
  <conditionalFormatting sqref="Y80">
    <cfRule type="containsText" dxfId="3166" priority="5698" operator="containsText" text="F">
      <formula>NOT(ISERROR(SEARCH("F",Y80)))</formula>
    </cfRule>
  </conditionalFormatting>
  <conditionalFormatting sqref="Y80">
    <cfRule type="containsText" dxfId="3165" priority="5697" operator="containsText" text="F">
      <formula>NOT(ISERROR(SEARCH("F",Y80)))</formula>
    </cfRule>
  </conditionalFormatting>
  <conditionalFormatting sqref="Y80">
    <cfRule type="containsText" dxfId="3164" priority="5696" operator="containsText" text="F">
      <formula>NOT(ISERROR(SEARCH("F",Y80)))</formula>
    </cfRule>
  </conditionalFormatting>
  <conditionalFormatting sqref="Y80">
    <cfRule type="containsText" dxfId="3163" priority="5695" operator="containsText" text="F">
      <formula>NOT(ISERROR(SEARCH("F",Y80)))</formula>
    </cfRule>
  </conditionalFormatting>
  <conditionalFormatting sqref="Y81">
    <cfRule type="containsText" dxfId="3162" priority="5694" operator="containsText" text="F">
      <formula>NOT(ISERROR(SEARCH("F",Y81)))</formula>
    </cfRule>
  </conditionalFormatting>
  <conditionalFormatting sqref="AI80:AI81">
    <cfRule type="containsText" dxfId="3161" priority="5693" operator="containsText" text="F">
      <formula>NOT(ISERROR(SEARCH("F",AI80)))</formula>
    </cfRule>
  </conditionalFormatting>
  <conditionalFormatting sqref="AJ80">
    <cfRule type="containsText" dxfId="3160" priority="5692" operator="containsText" text="F">
      <formula>NOT(ISERROR(SEARCH("F",AJ80)))</formula>
    </cfRule>
  </conditionalFormatting>
  <conditionalFormatting sqref="AK80">
    <cfRule type="containsText" dxfId="3159" priority="5691" operator="containsText" text="F">
      <formula>NOT(ISERROR(SEARCH("F",AK80)))</formula>
    </cfRule>
  </conditionalFormatting>
  <conditionalFormatting sqref="AM80">
    <cfRule type="containsText" dxfId="3158" priority="5690" operator="containsText" text="F">
      <formula>NOT(ISERROR(SEARCH("F",AM80)))</formula>
    </cfRule>
  </conditionalFormatting>
  <conditionalFormatting sqref="AN80">
    <cfRule type="containsText" dxfId="3157" priority="5689" operator="containsText" text="F">
      <formula>NOT(ISERROR(SEARCH("F",AN80)))</formula>
    </cfRule>
  </conditionalFormatting>
  <conditionalFormatting sqref="AJ80">
    <cfRule type="containsText" dxfId="3156" priority="5688" operator="containsText" text="F">
      <formula>NOT(ISERROR(SEARCH("F",AJ80)))</formula>
    </cfRule>
  </conditionalFormatting>
  <conditionalFormatting sqref="AK80">
    <cfRule type="containsText" dxfId="3155" priority="5687" operator="containsText" text="F">
      <formula>NOT(ISERROR(SEARCH("F",AK80)))</formula>
    </cfRule>
  </conditionalFormatting>
  <conditionalFormatting sqref="AK80 AM80:AN80">
    <cfRule type="containsText" dxfId="3154" priority="5686" operator="containsText" text="F">
      <formula>NOT(ISERROR(SEARCH("F",AK80)))</formula>
    </cfRule>
  </conditionalFormatting>
  <conditionalFormatting sqref="AK80 AM80:AN80">
    <cfRule type="containsText" dxfId="3153" priority="5685" operator="containsText" text="F">
      <formula>NOT(ISERROR(SEARCH("F",AK80)))</formula>
    </cfRule>
  </conditionalFormatting>
  <conditionalFormatting sqref="AN80">
    <cfRule type="containsText" dxfId="3152" priority="5684" operator="containsText" text="F">
      <formula>NOT(ISERROR(SEARCH("F",AN80)))</formula>
    </cfRule>
  </conditionalFormatting>
  <conditionalFormatting sqref="AJ81:AK81 AM81:AN81">
    <cfRule type="containsText" dxfId="3151" priority="5683" operator="containsText" text="F">
      <formula>NOT(ISERROR(SEARCH("F",AJ81)))</formula>
    </cfRule>
  </conditionalFormatting>
  <conditionalFormatting sqref="AL75">
    <cfRule type="containsText" dxfId="3150" priority="5671" operator="containsText" text="F">
      <formula>NOT(ISERROR(SEARCH("F",AL75)))</formula>
    </cfRule>
  </conditionalFormatting>
  <conditionalFormatting sqref="AL76 AL78:AL79">
    <cfRule type="containsText" dxfId="3149" priority="5670" operator="containsText" text="F">
      <formula>NOT(ISERROR(SEARCH("F",AL76)))</formula>
    </cfRule>
  </conditionalFormatting>
  <conditionalFormatting sqref="AL76">
    <cfRule type="cellIs" dxfId="3148" priority="5669" operator="between">
      <formula>0</formula>
      <formula>49</formula>
    </cfRule>
  </conditionalFormatting>
  <conditionalFormatting sqref="AL75">
    <cfRule type="containsText" dxfId="3147" priority="5668" operator="containsText" text="F">
      <formula>NOT(ISERROR(SEARCH("F",AL75)))</formula>
    </cfRule>
  </conditionalFormatting>
  <conditionalFormatting sqref="AL76 AL78:AL79">
    <cfRule type="containsText" dxfId="3146" priority="5667" operator="containsText" text="F">
      <formula>NOT(ISERROR(SEARCH("F",AL76)))</formula>
    </cfRule>
  </conditionalFormatting>
  <conditionalFormatting sqref="AL75:AL76 AL78:AL79">
    <cfRule type="containsText" dxfId="3145" priority="5666" operator="containsText" text="F">
      <formula>NOT(ISERROR(SEARCH("F",AL75)))</formula>
    </cfRule>
  </conditionalFormatting>
  <conditionalFormatting sqref="AL76">
    <cfRule type="cellIs" dxfId="3144" priority="5665" operator="between">
      <formula>0</formula>
      <formula>49</formula>
    </cfRule>
  </conditionalFormatting>
  <conditionalFormatting sqref="AL80">
    <cfRule type="containsText" dxfId="3143" priority="5664" operator="containsText" text="F">
      <formula>NOT(ISERROR(SEARCH("F",AL80)))</formula>
    </cfRule>
  </conditionalFormatting>
  <conditionalFormatting sqref="AL80">
    <cfRule type="containsText" dxfId="3142" priority="5663" operator="containsText" text="F">
      <formula>NOT(ISERROR(SEARCH("F",AL80)))</formula>
    </cfRule>
  </conditionalFormatting>
  <conditionalFormatting sqref="AL80">
    <cfRule type="containsText" dxfId="3141" priority="5662" operator="containsText" text="F">
      <formula>NOT(ISERROR(SEARCH("F",AL80)))</formula>
    </cfRule>
  </conditionalFormatting>
  <conditionalFormatting sqref="AL80">
    <cfRule type="containsText" dxfId="3140" priority="5661" operator="containsText" text="F">
      <formula>NOT(ISERROR(SEARCH("F",AL80)))</formula>
    </cfRule>
  </conditionalFormatting>
  <conditionalFormatting sqref="AL81">
    <cfRule type="containsText" dxfId="3139" priority="5660" operator="containsText" text="F">
      <formula>NOT(ISERROR(SEARCH("F",AL81)))</formula>
    </cfRule>
  </conditionalFormatting>
  <conditionalFormatting sqref="G78">
    <cfRule type="containsText" dxfId="3138" priority="5659" operator="containsText" text="F">
      <formula>NOT(ISERROR(SEARCH("F",G78)))</formula>
    </cfRule>
  </conditionalFormatting>
  <conditionalFormatting sqref="H78">
    <cfRule type="containsText" dxfId="3137" priority="5658" operator="containsText" text="F">
      <formula>NOT(ISERROR(SEARCH("F",H78)))</formula>
    </cfRule>
  </conditionalFormatting>
  <conditionalFormatting sqref="I78:J78">
    <cfRule type="containsText" dxfId="3136" priority="5657" operator="containsText" text="F">
      <formula>NOT(ISERROR(SEARCH("F",I78)))</formula>
    </cfRule>
  </conditionalFormatting>
  <conditionalFormatting sqref="K78:L78">
    <cfRule type="containsText" dxfId="3135" priority="5656" operator="containsText" text="F">
      <formula>NOT(ISERROR(SEARCH("F",K78)))</formula>
    </cfRule>
  </conditionalFormatting>
  <conditionalFormatting sqref="G78">
    <cfRule type="containsText" dxfId="3134" priority="5655" operator="containsText" text="F">
      <formula>NOT(ISERROR(SEARCH("F",G78)))</formula>
    </cfRule>
  </conditionalFormatting>
  <conditionalFormatting sqref="H78">
    <cfRule type="containsText" dxfId="3133" priority="5654" operator="containsText" text="F">
      <formula>NOT(ISERROR(SEARCH("F",H78)))</formula>
    </cfRule>
  </conditionalFormatting>
  <conditionalFormatting sqref="I78">
    <cfRule type="containsText" dxfId="3132" priority="5653" operator="containsText" text="F">
      <formula>NOT(ISERROR(SEARCH("F",I78)))</formula>
    </cfRule>
  </conditionalFormatting>
  <conditionalFormatting sqref="J78">
    <cfRule type="containsText" dxfId="3131" priority="5652" operator="containsText" text="F">
      <formula>NOT(ISERROR(SEARCH("F",J78)))</formula>
    </cfRule>
  </conditionalFormatting>
  <conditionalFormatting sqref="K78:L78">
    <cfRule type="containsText" dxfId="3130" priority="5651" operator="containsText" text="F">
      <formula>NOT(ISERROR(SEARCH("F",K78)))</formula>
    </cfRule>
  </conditionalFormatting>
  <conditionalFormatting sqref="K78:L78">
    <cfRule type="containsText" dxfId="3129" priority="5650" operator="containsText" text="F">
      <formula>NOT(ISERROR(SEARCH("F",K78)))</formula>
    </cfRule>
  </conditionalFormatting>
  <conditionalFormatting sqref="Y76">
    <cfRule type="cellIs" dxfId="3128" priority="5649" operator="between">
      <formula>0</formula>
      <formula>24</formula>
    </cfRule>
  </conditionalFormatting>
  <conditionalFormatting sqref="AM76">
    <cfRule type="cellIs" dxfId="3127" priority="5644" operator="between">
      <formula>0</formula>
      <formula>24</formula>
    </cfRule>
  </conditionalFormatting>
  <conditionalFormatting sqref="AN76">
    <cfRule type="containsText" dxfId="3126" priority="5643" operator="containsText" text="F">
      <formula>NOT(ISERROR(SEARCH("F",AN76)))</formula>
    </cfRule>
  </conditionalFormatting>
  <conditionalFormatting sqref="AN76">
    <cfRule type="cellIs" dxfId="3125" priority="5642" operator="between">
      <formula>0</formula>
      <formula>49</formula>
    </cfRule>
  </conditionalFormatting>
  <conditionalFormatting sqref="AN76">
    <cfRule type="containsText" dxfId="3124" priority="5641" operator="containsText" text="F">
      <formula>NOT(ISERROR(SEARCH("F",AN76)))</formula>
    </cfRule>
  </conditionalFormatting>
  <conditionalFormatting sqref="AN76">
    <cfRule type="containsText" dxfId="3123" priority="5640" operator="containsText" text="F">
      <formula>NOT(ISERROR(SEARCH("F",AN76)))</formula>
    </cfRule>
  </conditionalFormatting>
  <conditionalFormatting sqref="AN76">
    <cfRule type="cellIs" dxfId="3122" priority="5639" operator="between">
      <formula>0</formula>
      <formula>49</formula>
    </cfRule>
  </conditionalFormatting>
  <conditionalFormatting sqref="BY82:BY88">
    <cfRule type="cellIs" dxfId="3121" priority="5638" operator="equal">
      <formula>"F"</formula>
    </cfRule>
  </conditionalFormatting>
  <conditionalFormatting sqref="CA82:CA88">
    <cfRule type="containsText" dxfId="3120" priority="5637" operator="containsText" text="Drop Out">
      <formula>NOT(ISERROR(SEARCH("Drop Out",CA82)))</formula>
    </cfRule>
  </conditionalFormatting>
  <conditionalFormatting sqref="G82 G84 G86">
    <cfRule type="containsText" dxfId="3119" priority="5636" operator="containsText" text="F">
      <formula>NOT(ISERROR(SEARCH("F",G82)))</formula>
    </cfRule>
  </conditionalFormatting>
  <conditionalFormatting sqref="H82:H84 H86">
    <cfRule type="containsText" dxfId="3118" priority="5635" operator="containsText" text="F">
      <formula>NOT(ISERROR(SEARCH("F",H82)))</formula>
    </cfRule>
  </conditionalFormatting>
  <conditionalFormatting sqref="I82:I84 I86">
    <cfRule type="containsText" dxfId="3117" priority="5634" operator="containsText" text="F">
      <formula>NOT(ISERROR(SEARCH("F",I82)))</formula>
    </cfRule>
  </conditionalFormatting>
  <conditionalFormatting sqref="J82:J84 J86">
    <cfRule type="containsText" dxfId="3116" priority="5633" operator="containsText" text="F">
      <formula>NOT(ISERROR(SEARCH("F",J82)))</formula>
    </cfRule>
  </conditionalFormatting>
  <conditionalFormatting sqref="K82">
    <cfRule type="containsText" dxfId="3115" priority="5632" operator="containsText" text="F">
      <formula>NOT(ISERROR(SEARCH("F",K82)))</formula>
    </cfRule>
  </conditionalFormatting>
  <conditionalFormatting sqref="L83:L84 L86">
    <cfRule type="containsText" dxfId="3114" priority="5631" operator="containsText" text="F">
      <formula>NOT(ISERROR(SEARCH("F",L83)))</formula>
    </cfRule>
  </conditionalFormatting>
  <conditionalFormatting sqref="K83:K84 K86">
    <cfRule type="containsText" dxfId="3113" priority="5630" operator="containsText" text="F">
      <formula>NOT(ISERROR(SEARCH("F",K83)))</formula>
    </cfRule>
  </conditionalFormatting>
  <conditionalFormatting sqref="L82">
    <cfRule type="containsText" dxfId="3112" priority="5616" operator="containsText" text="F">
      <formula>NOT(ISERROR(SEARCH("F",L82)))</formula>
    </cfRule>
  </conditionalFormatting>
  <conditionalFormatting sqref="R82:R88">
    <cfRule type="containsText" dxfId="3111" priority="5614" operator="containsText" text="Probation">
      <formula>NOT(ISERROR(SEARCH("Probation",R82)))</formula>
    </cfRule>
    <cfRule type="containsText" dxfId="3110" priority="5615" operator="containsText" text="Drop">
      <formula>NOT(ISERROR(SEARCH("Drop",R82)))</formula>
    </cfRule>
  </conditionalFormatting>
  <conditionalFormatting sqref="H83:J83">
    <cfRule type="cellIs" dxfId="3109" priority="5613" operator="between">
      <formula>0</formula>
      <formula>49</formula>
    </cfRule>
  </conditionalFormatting>
  <conditionalFormatting sqref="K82:K84 K86">
    <cfRule type="containsText" dxfId="3108" priority="5563" operator="containsText" text="F">
      <formula>NOT(ISERROR(SEARCH("F",K82)))</formula>
    </cfRule>
  </conditionalFormatting>
  <conditionalFormatting sqref="K83">
    <cfRule type="cellIs" dxfId="3107" priority="5562" operator="between">
      <formula>0</formula>
      <formula>49</formula>
    </cfRule>
  </conditionalFormatting>
  <conditionalFormatting sqref="L82:L84 L86">
    <cfRule type="containsText" dxfId="3106" priority="5561" operator="containsText" text="F">
      <formula>NOT(ISERROR(SEARCH("F",L82)))</formula>
    </cfRule>
  </conditionalFormatting>
  <conditionalFormatting sqref="L83">
    <cfRule type="cellIs" dxfId="3105" priority="5560" operator="between">
      <formula>0</formula>
      <formula>49</formula>
    </cfRule>
  </conditionalFormatting>
  <conditionalFormatting sqref="CA82:CA88">
    <cfRule type="containsText" dxfId="3104" priority="5558" operator="containsText" text="Probation">
      <formula>NOT(ISERROR(SEARCH("Probation",CA82)))</formula>
    </cfRule>
    <cfRule type="containsText" dxfId="3103" priority="5559" operator="containsText" text="Drop">
      <formula>NOT(ISERROR(SEARCH("Drop",CA82)))</formula>
    </cfRule>
  </conditionalFormatting>
  <conditionalFormatting sqref="G83">
    <cfRule type="cellIs" dxfId="3102" priority="5545" operator="between">
      <formula>0</formula>
      <formula>24</formula>
    </cfRule>
  </conditionalFormatting>
  <conditionalFormatting sqref="G87:G88">
    <cfRule type="containsText" dxfId="3101" priority="5544" operator="containsText" text="F">
      <formula>NOT(ISERROR(SEARCH("F",G87)))</formula>
    </cfRule>
  </conditionalFormatting>
  <conditionalFormatting sqref="H87">
    <cfRule type="containsText" dxfId="3100" priority="5543" operator="containsText" text="F">
      <formula>NOT(ISERROR(SEARCH("F",H87)))</formula>
    </cfRule>
  </conditionalFormatting>
  <conditionalFormatting sqref="I87">
    <cfRule type="containsText" dxfId="3099" priority="5542" operator="containsText" text="F">
      <formula>NOT(ISERROR(SEARCH("F",I87)))</formula>
    </cfRule>
  </conditionalFormatting>
  <conditionalFormatting sqref="J87">
    <cfRule type="containsText" dxfId="3098" priority="5541" operator="containsText" text="F">
      <formula>NOT(ISERROR(SEARCH("F",J87)))</formula>
    </cfRule>
  </conditionalFormatting>
  <conditionalFormatting sqref="K87">
    <cfRule type="containsText" dxfId="3097" priority="5540" operator="containsText" text="F">
      <formula>NOT(ISERROR(SEARCH("F",K87)))</formula>
    </cfRule>
  </conditionalFormatting>
  <conditionalFormatting sqref="H87">
    <cfRule type="containsText" dxfId="3096" priority="5539" operator="containsText" text="F">
      <formula>NOT(ISERROR(SEARCH("F",H87)))</formula>
    </cfRule>
  </conditionalFormatting>
  <conditionalFormatting sqref="I87">
    <cfRule type="containsText" dxfId="3095" priority="5538" operator="containsText" text="F">
      <formula>NOT(ISERROR(SEARCH("F",I87)))</formula>
    </cfRule>
  </conditionalFormatting>
  <conditionalFormatting sqref="I87:K87">
    <cfRule type="containsText" dxfId="3094" priority="5537" operator="containsText" text="F">
      <formula>NOT(ISERROR(SEARCH("F",I87)))</formula>
    </cfRule>
  </conditionalFormatting>
  <conditionalFormatting sqref="I87:K87">
    <cfRule type="containsText" dxfId="3093" priority="5536" operator="containsText" text="F">
      <formula>NOT(ISERROR(SEARCH("F",I87)))</formula>
    </cfRule>
  </conditionalFormatting>
  <conditionalFormatting sqref="K87">
    <cfRule type="containsText" dxfId="3092" priority="5535" operator="containsText" text="F">
      <formula>NOT(ISERROR(SEARCH("F",K87)))</formula>
    </cfRule>
  </conditionalFormatting>
  <conditionalFormatting sqref="H88:K88">
    <cfRule type="containsText" dxfId="3091" priority="5534" operator="containsText" text="F">
      <formula>NOT(ISERROR(SEARCH("F",H88)))</formula>
    </cfRule>
  </conditionalFormatting>
  <conditionalFormatting sqref="L87">
    <cfRule type="containsText" dxfId="3090" priority="5533" operator="containsText" text="F">
      <formula>NOT(ISERROR(SEARCH("F",L87)))</formula>
    </cfRule>
  </conditionalFormatting>
  <conditionalFormatting sqref="L87">
    <cfRule type="containsText" dxfId="3089" priority="5532" operator="containsText" text="F">
      <formula>NOT(ISERROR(SEARCH("F",L87)))</formula>
    </cfRule>
  </conditionalFormatting>
  <conditionalFormatting sqref="L87">
    <cfRule type="containsText" dxfId="3088" priority="5531" operator="containsText" text="F">
      <formula>NOT(ISERROR(SEARCH("F",L87)))</formula>
    </cfRule>
  </conditionalFormatting>
  <conditionalFormatting sqref="L87">
    <cfRule type="containsText" dxfId="3087" priority="5530" operator="containsText" text="F">
      <formula>NOT(ISERROR(SEARCH("F",L87)))</formula>
    </cfRule>
  </conditionalFormatting>
  <conditionalFormatting sqref="L88">
    <cfRule type="containsText" dxfId="3086" priority="5529" operator="containsText" text="F">
      <formula>NOT(ISERROR(SEARCH("F",L88)))</formula>
    </cfRule>
  </conditionalFormatting>
  <conditionalFormatting sqref="G85">
    <cfRule type="containsText" dxfId="3085" priority="5478" operator="containsText" text="F">
      <formula>NOT(ISERROR(SEARCH("F",G85)))</formula>
    </cfRule>
  </conditionalFormatting>
  <conditionalFormatting sqref="H85">
    <cfRule type="containsText" dxfId="3084" priority="5477" operator="containsText" text="F">
      <formula>NOT(ISERROR(SEARCH("F",H85)))</formula>
    </cfRule>
  </conditionalFormatting>
  <conditionalFormatting sqref="I85:J85">
    <cfRule type="containsText" dxfId="3083" priority="5476" operator="containsText" text="F">
      <formula>NOT(ISERROR(SEARCH("F",I85)))</formula>
    </cfRule>
  </conditionalFormatting>
  <conditionalFormatting sqref="K85:L85">
    <cfRule type="containsText" dxfId="3082" priority="5475" operator="containsText" text="F">
      <formula>NOT(ISERROR(SEARCH("F",K85)))</formula>
    </cfRule>
  </conditionalFormatting>
  <conditionalFormatting sqref="G85">
    <cfRule type="containsText" dxfId="3081" priority="5474" operator="containsText" text="F">
      <formula>NOT(ISERROR(SEARCH("F",G85)))</formula>
    </cfRule>
  </conditionalFormatting>
  <conditionalFormatting sqref="H85">
    <cfRule type="containsText" dxfId="3080" priority="5473" operator="containsText" text="F">
      <formula>NOT(ISERROR(SEARCH("F",H85)))</formula>
    </cfRule>
  </conditionalFormatting>
  <conditionalFormatting sqref="I85">
    <cfRule type="containsText" dxfId="3079" priority="5472" operator="containsText" text="F">
      <formula>NOT(ISERROR(SEARCH("F",I85)))</formula>
    </cfRule>
  </conditionalFormatting>
  <conditionalFormatting sqref="J85">
    <cfRule type="containsText" dxfId="3078" priority="5471" operator="containsText" text="F">
      <formula>NOT(ISERROR(SEARCH("F",J85)))</formula>
    </cfRule>
  </conditionalFormatting>
  <conditionalFormatting sqref="K85:L85">
    <cfRule type="containsText" dxfId="3077" priority="5470" operator="containsText" text="F">
      <formula>NOT(ISERROR(SEARCH("F",K85)))</formula>
    </cfRule>
  </conditionalFormatting>
  <conditionalFormatting sqref="K85:L85">
    <cfRule type="containsText" dxfId="3076" priority="5469" operator="containsText" text="F">
      <formula>NOT(ISERROR(SEARCH("F",K85)))</formula>
    </cfRule>
  </conditionalFormatting>
  <conditionalFormatting sqref="BY89:BY95">
    <cfRule type="cellIs" dxfId="3075" priority="5457" operator="equal">
      <formula>"F"</formula>
    </cfRule>
  </conditionalFormatting>
  <conditionalFormatting sqref="CA89:CA95">
    <cfRule type="containsText" dxfId="3074" priority="5456" operator="containsText" text="Drop Out">
      <formula>NOT(ISERROR(SEARCH("Drop Out",CA89)))</formula>
    </cfRule>
  </conditionalFormatting>
  <conditionalFormatting sqref="G89 G91 G93">
    <cfRule type="containsText" dxfId="3073" priority="5455" operator="containsText" text="F">
      <formula>NOT(ISERROR(SEARCH("F",G89)))</formula>
    </cfRule>
  </conditionalFormatting>
  <conditionalFormatting sqref="H89 H93 H91">
    <cfRule type="containsText" dxfId="3072" priority="5454" operator="containsText" text="F">
      <formula>NOT(ISERROR(SEARCH("F",H89)))</formula>
    </cfRule>
  </conditionalFormatting>
  <conditionalFormatting sqref="I89 I93 I91">
    <cfRule type="containsText" dxfId="3071" priority="5453" operator="containsText" text="F">
      <formula>NOT(ISERROR(SEARCH("F",I89)))</formula>
    </cfRule>
  </conditionalFormatting>
  <conditionalFormatting sqref="J89 J93 J91">
    <cfRule type="containsText" dxfId="3070" priority="5452" operator="containsText" text="F">
      <formula>NOT(ISERROR(SEARCH("F",J89)))</formula>
    </cfRule>
  </conditionalFormatting>
  <conditionalFormatting sqref="K89">
    <cfRule type="containsText" dxfId="3069" priority="5451" operator="containsText" text="F">
      <formula>NOT(ISERROR(SEARCH("F",K89)))</formula>
    </cfRule>
  </conditionalFormatting>
  <conditionalFormatting sqref="L91 L93">
    <cfRule type="containsText" dxfId="3068" priority="5450" operator="containsText" text="F">
      <formula>NOT(ISERROR(SEARCH("F",L91)))</formula>
    </cfRule>
  </conditionalFormatting>
  <conditionalFormatting sqref="K91 K93">
    <cfRule type="containsText" dxfId="3067" priority="5449" operator="containsText" text="F">
      <formula>NOT(ISERROR(SEARCH("F",K91)))</formula>
    </cfRule>
  </conditionalFormatting>
  <conditionalFormatting sqref="L89">
    <cfRule type="containsText" dxfId="3066" priority="5435" operator="containsText" text="F">
      <formula>NOT(ISERROR(SEARCH("F",L89)))</formula>
    </cfRule>
  </conditionalFormatting>
  <conditionalFormatting sqref="R89:R95">
    <cfRule type="containsText" dxfId="3065" priority="5433" operator="containsText" text="Probation">
      <formula>NOT(ISERROR(SEARCH("Probation",R89)))</formula>
    </cfRule>
    <cfRule type="containsText" dxfId="3064" priority="5434" operator="containsText" text="Drop">
      <formula>NOT(ISERROR(SEARCH("Drop",R89)))</formula>
    </cfRule>
  </conditionalFormatting>
  <conditionalFormatting sqref="K89 K93 K91">
    <cfRule type="containsText" dxfId="3063" priority="5382" operator="containsText" text="F">
      <formula>NOT(ISERROR(SEARCH("F",K89)))</formula>
    </cfRule>
  </conditionalFormatting>
  <conditionalFormatting sqref="L89 L93 L91">
    <cfRule type="containsText" dxfId="3062" priority="5380" operator="containsText" text="F">
      <formula>NOT(ISERROR(SEARCH("F",L89)))</formula>
    </cfRule>
  </conditionalFormatting>
  <conditionalFormatting sqref="CA89:CA95">
    <cfRule type="containsText" dxfId="3061" priority="5377" operator="containsText" text="Probation">
      <formula>NOT(ISERROR(SEARCH("Probation",CA89)))</formula>
    </cfRule>
    <cfRule type="containsText" dxfId="3060" priority="5378" operator="containsText" text="Drop">
      <formula>NOT(ISERROR(SEARCH("Drop",CA89)))</formula>
    </cfRule>
  </conditionalFormatting>
  <conditionalFormatting sqref="G94:G95">
    <cfRule type="containsText" dxfId="3059" priority="5363" operator="containsText" text="F">
      <formula>NOT(ISERROR(SEARCH("F",G94)))</formula>
    </cfRule>
  </conditionalFormatting>
  <conditionalFormatting sqref="H94">
    <cfRule type="containsText" dxfId="3058" priority="5362" operator="containsText" text="F">
      <formula>NOT(ISERROR(SEARCH("F",H94)))</formula>
    </cfRule>
  </conditionalFormatting>
  <conditionalFormatting sqref="I94">
    <cfRule type="containsText" dxfId="3057" priority="5361" operator="containsText" text="F">
      <formula>NOT(ISERROR(SEARCH("F",I94)))</formula>
    </cfRule>
  </conditionalFormatting>
  <conditionalFormatting sqref="J94">
    <cfRule type="containsText" dxfId="3056" priority="5360" operator="containsText" text="F">
      <formula>NOT(ISERROR(SEARCH("F",J94)))</formula>
    </cfRule>
  </conditionalFormatting>
  <conditionalFormatting sqref="K94">
    <cfRule type="containsText" dxfId="3055" priority="5359" operator="containsText" text="F">
      <formula>NOT(ISERROR(SEARCH("F",K94)))</formula>
    </cfRule>
  </conditionalFormatting>
  <conditionalFormatting sqref="H94">
    <cfRule type="containsText" dxfId="3054" priority="5358" operator="containsText" text="F">
      <formula>NOT(ISERROR(SEARCH("F",H94)))</formula>
    </cfRule>
  </conditionalFormatting>
  <conditionalFormatting sqref="I94">
    <cfRule type="containsText" dxfId="3053" priority="5357" operator="containsText" text="F">
      <formula>NOT(ISERROR(SEARCH("F",I94)))</formula>
    </cfRule>
  </conditionalFormatting>
  <conditionalFormatting sqref="I94:K94">
    <cfRule type="containsText" dxfId="3052" priority="5356" operator="containsText" text="F">
      <formula>NOT(ISERROR(SEARCH("F",I94)))</formula>
    </cfRule>
  </conditionalFormatting>
  <conditionalFormatting sqref="I94:K94">
    <cfRule type="containsText" dxfId="3051" priority="5355" operator="containsText" text="F">
      <formula>NOT(ISERROR(SEARCH("F",I94)))</formula>
    </cfRule>
  </conditionalFormatting>
  <conditionalFormatting sqref="K94">
    <cfRule type="containsText" dxfId="3050" priority="5354" operator="containsText" text="F">
      <formula>NOT(ISERROR(SEARCH("F",K94)))</formula>
    </cfRule>
  </conditionalFormatting>
  <conditionalFormatting sqref="H95:K95">
    <cfRule type="containsText" dxfId="3049" priority="5353" operator="containsText" text="F">
      <formula>NOT(ISERROR(SEARCH("F",H95)))</formula>
    </cfRule>
  </conditionalFormatting>
  <conditionalFormatting sqref="L94">
    <cfRule type="containsText" dxfId="3048" priority="5352" operator="containsText" text="F">
      <formula>NOT(ISERROR(SEARCH("F",L94)))</formula>
    </cfRule>
  </conditionalFormatting>
  <conditionalFormatting sqref="L94">
    <cfRule type="containsText" dxfId="3047" priority="5351" operator="containsText" text="F">
      <formula>NOT(ISERROR(SEARCH("F",L94)))</formula>
    </cfRule>
  </conditionalFormatting>
  <conditionalFormatting sqref="L94">
    <cfRule type="containsText" dxfId="3046" priority="5350" operator="containsText" text="F">
      <formula>NOT(ISERROR(SEARCH("F",L94)))</formula>
    </cfRule>
  </conditionalFormatting>
  <conditionalFormatting sqref="L94">
    <cfRule type="containsText" dxfId="3045" priority="5349" operator="containsText" text="F">
      <formula>NOT(ISERROR(SEARCH("F",L94)))</formula>
    </cfRule>
  </conditionalFormatting>
  <conditionalFormatting sqref="L95">
    <cfRule type="containsText" dxfId="3044" priority="5348" operator="containsText" text="F">
      <formula>NOT(ISERROR(SEARCH("F",L95)))</formula>
    </cfRule>
  </conditionalFormatting>
  <conditionalFormatting sqref="G92">
    <cfRule type="containsText" dxfId="3043" priority="5297" operator="containsText" text="F">
      <formula>NOT(ISERROR(SEARCH("F",G92)))</formula>
    </cfRule>
  </conditionalFormatting>
  <conditionalFormatting sqref="H92">
    <cfRule type="containsText" dxfId="3042" priority="5296" operator="containsText" text="F">
      <formula>NOT(ISERROR(SEARCH("F",H92)))</formula>
    </cfRule>
  </conditionalFormatting>
  <conditionalFormatting sqref="I92:J92">
    <cfRule type="containsText" dxfId="3041" priority="5295" operator="containsText" text="F">
      <formula>NOT(ISERROR(SEARCH("F",I92)))</formula>
    </cfRule>
  </conditionalFormatting>
  <conditionalFormatting sqref="K92:L92">
    <cfRule type="containsText" dxfId="3040" priority="5294" operator="containsText" text="F">
      <formula>NOT(ISERROR(SEARCH("F",K92)))</formula>
    </cfRule>
  </conditionalFormatting>
  <conditionalFormatting sqref="G92">
    <cfRule type="containsText" dxfId="3039" priority="5293" operator="containsText" text="F">
      <formula>NOT(ISERROR(SEARCH("F",G92)))</formula>
    </cfRule>
  </conditionalFormatting>
  <conditionalFormatting sqref="H92">
    <cfRule type="containsText" dxfId="3038" priority="5292" operator="containsText" text="F">
      <formula>NOT(ISERROR(SEARCH("F",H92)))</formula>
    </cfRule>
  </conditionalFormatting>
  <conditionalFormatting sqref="I92">
    <cfRule type="containsText" dxfId="3037" priority="5291" operator="containsText" text="F">
      <formula>NOT(ISERROR(SEARCH("F",I92)))</formula>
    </cfRule>
  </conditionalFormatting>
  <conditionalFormatting sqref="J92">
    <cfRule type="containsText" dxfId="3036" priority="5290" operator="containsText" text="F">
      <formula>NOT(ISERROR(SEARCH("F",J92)))</formula>
    </cfRule>
  </conditionalFormatting>
  <conditionalFormatting sqref="K92:L92">
    <cfRule type="containsText" dxfId="3035" priority="5289" operator="containsText" text="F">
      <formula>NOT(ISERROR(SEARCH("F",K92)))</formula>
    </cfRule>
  </conditionalFormatting>
  <conditionalFormatting sqref="K92:L92">
    <cfRule type="containsText" dxfId="3034" priority="5288" operator="containsText" text="F">
      <formula>NOT(ISERROR(SEARCH("F",K92)))</formula>
    </cfRule>
  </conditionalFormatting>
  <conditionalFormatting sqref="BY103:BY109">
    <cfRule type="cellIs" dxfId="3033" priority="5276" operator="equal">
      <formula>"F"</formula>
    </cfRule>
  </conditionalFormatting>
  <conditionalFormatting sqref="CA103:CA109">
    <cfRule type="containsText" dxfId="3032" priority="5275" operator="containsText" text="Drop Out">
      <formula>NOT(ISERROR(SEARCH("Drop Out",CA103)))</formula>
    </cfRule>
  </conditionalFormatting>
  <conditionalFormatting sqref="G103 G105 G107">
    <cfRule type="containsText" dxfId="3031" priority="5274" operator="containsText" text="F">
      <formula>NOT(ISERROR(SEARCH("F",G103)))</formula>
    </cfRule>
  </conditionalFormatting>
  <conditionalFormatting sqref="H103:H104 H107">
    <cfRule type="containsText" dxfId="3030" priority="5273" operator="containsText" text="F">
      <formula>NOT(ISERROR(SEARCH("F",H103)))</formula>
    </cfRule>
  </conditionalFormatting>
  <conditionalFormatting sqref="I103:I105 I107">
    <cfRule type="containsText" dxfId="3029" priority="5272" operator="containsText" text="F">
      <formula>NOT(ISERROR(SEARCH("F",I103)))</formula>
    </cfRule>
  </conditionalFormatting>
  <conditionalFormatting sqref="J103:J105 J107">
    <cfRule type="containsText" dxfId="3028" priority="5271" operator="containsText" text="F">
      <formula>NOT(ISERROR(SEARCH("F",J103)))</formula>
    </cfRule>
  </conditionalFormatting>
  <conditionalFormatting sqref="K103">
    <cfRule type="containsText" dxfId="3027" priority="5270" operator="containsText" text="F">
      <formula>NOT(ISERROR(SEARCH("F",K103)))</formula>
    </cfRule>
  </conditionalFormatting>
  <conditionalFormatting sqref="L104:L105 L107">
    <cfRule type="containsText" dxfId="3026" priority="5269" operator="containsText" text="F">
      <formula>NOT(ISERROR(SEARCH("F",L104)))</formula>
    </cfRule>
  </conditionalFormatting>
  <conditionalFormatting sqref="K104:K105 K107">
    <cfRule type="containsText" dxfId="3025" priority="5268" operator="containsText" text="F">
      <formula>NOT(ISERROR(SEARCH("F",K104)))</formula>
    </cfRule>
  </conditionalFormatting>
  <conditionalFormatting sqref="L103">
    <cfRule type="containsText" dxfId="3024" priority="5254" operator="containsText" text="F">
      <formula>NOT(ISERROR(SEARCH("F",L103)))</formula>
    </cfRule>
  </conditionalFormatting>
  <conditionalFormatting sqref="R103:R109">
    <cfRule type="containsText" dxfId="3023" priority="5252" operator="containsText" text="Probation">
      <formula>NOT(ISERROR(SEARCH("Probation",R103)))</formula>
    </cfRule>
    <cfRule type="containsText" dxfId="3022" priority="5253" operator="containsText" text="Drop">
      <formula>NOT(ISERROR(SEARCH("Drop",R103)))</formula>
    </cfRule>
  </conditionalFormatting>
  <conditionalFormatting sqref="H104:J104">
    <cfRule type="cellIs" dxfId="3021" priority="5251" operator="between">
      <formula>0</formula>
      <formula>49</formula>
    </cfRule>
  </conditionalFormatting>
  <conditionalFormatting sqref="K103:K105 K107">
    <cfRule type="containsText" dxfId="3020" priority="5201" operator="containsText" text="F">
      <formula>NOT(ISERROR(SEARCH("F",K103)))</formula>
    </cfRule>
  </conditionalFormatting>
  <conditionalFormatting sqref="K104">
    <cfRule type="cellIs" dxfId="3019" priority="5200" operator="between">
      <formula>0</formula>
      <formula>49</formula>
    </cfRule>
  </conditionalFormatting>
  <conditionalFormatting sqref="L103:L105 L107">
    <cfRule type="containsText" dxfId="3018" priority="5199" operator="containsText" text="F">
      <formula>NOT(ISERROR(SEARCH("F",L103)))</formula>
    </cfRule>
  </conditionalFormatting>
  <conditionalFormatting sqref="L104">
    <cfRule type="cellIs" dxfId="3017" priority="5198" operator="between">
      <formula>0</formula>
      <formula>49</formula>
    </cfRule>
  </conditionalFormatting>
  <conditionalFormatting sqref="CA103:CA109">
    <cfRule type="containsText" dxfId="3016" priority="5196" operator="containsText" text="Probation">
      <formula>NOT(ISERROR(SEARCH("Probation",CA103)))</formula>
    </cfRule>
    <cfRule type="containsText" dxfId="3015" priority="5197" operator="containsText" text="Drop">
      <formula>NOT(ISERROR(SEARCH("Drop",CA103)))</formula>
    </cfRule>
  </conditionalFormatting>
  <conditionalFormatting sqref="G104">
    <cfRule type="cellIs" dxfId="3014" priority="5183" operator="between">
      <formula>0</formula>
      <formula>24</formula>
    </cfRule>
  </conditionalFormatting>
  <conditionalFormatting sqref="G108:G109">
    <cfRule type="containsText" dxfId="3013" priority="5182" operator="containsText" text="F">
      <formula>NOT(ISERROR(SEARCH("F",G108)))</formula>
    </cfRule>
  </conditionalFormatting>
  <conditionalFormatting sqref="H108">
    <cfRule type="containsText" dxfId="3012" priority="5181" operator="containsText" text="F">
      <formula>NOT(ISERROR(SEARCH("F",H108)))</formula>
    </cfRule>
  </conditionalFormatting>
  <conditionalFormatting sqref="I108">
    <cfRule type="containsText" dxfId="3011" priority="5180" operator="containsText" text="F">
      <formula>NOT(ISERROR(SEARCH("F",I108)))</formula>
    </cfRule>
  </conditionalFormatting>
  <conditionalFormatting sqref="J108">
    <cfRule type="containsText" dxfId="3010" priority="5179" operator="containsText" text="F">
      <formula>NOT(ISERROR(SEARCH("F",J108)))</formula>
    </cfRule>
  </conditionalFormatting>
  <conditionalFormatting sqref="K108">
    <cfRule type="containsText" dxfId="3009" priority="5178" operator="containsText" text="F">
      <formula>NOT(ISERROR(SEARCH("F",K108)))</formula>
    </cfRule>
  </conditionalFormatting>
  <conditionalFormatting sqref="H108">
    <cfRule type="containsText" dxfId="3008" priority="5177" operator="containsText" text="F">
      <formula>NOT(ISERROR(SEARCH("F",H108)))</formula>
    </cfRule>
  </conditionalFormatting>
  <conditionalFormatting sqref="I108">
    <cfRule type="containsText" dxfId="3007" priority="5176" operator="containsText" text="F">
      <formula>NOT(ISERROR(SEARCH("F",I108)))</formula>
    </cfRule>
  </conditionalFormatting>
  <conditionalFormatting sqref="I108:K108">
    <cfRule type="containsText" dxfId="3006" priority="5175" operator="containsText" text="F">
      <formula>NOT(ISERROR(SEARCH("F",I108)))</formula>
    </cfRule>
  </conditionalFormatting>
  <conditionalFormatting sqref="I108:K108">
    <cfRule type="containsText" dxfId="3005" priority="5174" operator="containsText" text="F">
      <formula>NOT(ISERROR(SEARCH("F",I108)))</formula>
    </cfRule>
  </conditionalFormatting>
  <conditionalFormatting sqref="K108">
    <cfRule type="containsText" dxfId="3004" priority="5173" operator="containsText" text="F">
      <formula>NOT(ISERROR(SEARCH("F",K108)))</formula>
    </cfRule>
  </conditionalFormatting>
  <conditionalFormatting sqref="H109:K109">
    <cfRule type="containsText" dxfId="3003" priority="5172" operator="containsText" text="F">
      <formula>NOT(ISERROR(SEARCH("F",H109)))</formula>
    </cfRule>
  </conditionalFormatting>
  <conditionalFormatting sqref="L108">
    <cfRule type="containsText" dxfId="3002" priority="5171" operator="containsText" text="F">
      <formula>NOT(ISERROR(SEARCH("F",L108)))</formula>
    </cfRule>
  </conditionalFormatting>
  <conditionalFormatting sqref="L108">
    <cfRule type="containsText" dxfId="3001" priority="5170" operator="containsText" text="F">
      <formula>NOT(ISERROR(SEARCH("F",L108)))</formula>
    </cfRule>
  </conditionalFormatting>
  <conditionalFormatting sqref="L108">
    <cfRule type="containsText" dxfId="3000" priority="5169" operator="containsText" text="F">
      <formula>NOT(ISERROR(SEARCH("F",L108)))</formula>
    </cfRule>
  </conditionalFormatting>
  <conditionalFormatting sqref="L108">
    <cfRule type="containsText" dxfId="2999" priority="5168" operator="containsText" text="F">
      <formula>NOT(ISERROR(SEARCH("F",L108)))</formula>
    </cfRule>
  </conditionalFormatting>
  <conditionalFormatting sqref="L109">
    <cfRule type="containsText" dxfId="2998" priority="5167" operator="containsText" text="F">
      <formula>NOT(ISERROR(SEARCH("F",L109)))</formula>
    </cfRule>
  </conditionalFormatting>
  <conditionalFormatting sqref="G106">
    <cfRule type="containsText" dxfId="2997" priority="5116" operator="containsText" text="F">
      <formula>NOT(ISERROR(SEARCH("F",G106)))</formula>
    </cfRule>
  </conditionalFormatting>
  <conditionalFormatting sqref="H106">
    <cfRule type="containsText" dxfId="2996" priority="5115" operator="containsText" text="F">
      <formula>NOT(ISERROR(SEARCH("F",H106)))</formula>
    </cfRule>
  </conditionalFormatting>
  <conditionalFormatting sqref="I106:J106">
    <cfRule type="containsText" dxfId="2995" priority="5114" operator="containsText" text="F">
      <formula>NOT(ISERROR(SEARCH("F",I106)))</formula>
    </cfRule>
  </conditionalFormatting>
  <conditionalFormatting sqref="K106:L106">
    <cfRule type="containsText" dxfId="2994" priority="5113" operator="containsText" text="F">
      <formula>NOT(ISERROR(SEARCH("F",K106)))</formula>
    </cfRule>
  </conditionalFormatting>
  <conditionalFormatting sqref="G106">
    <cfRule type="containsText" dxfId="2993" priority="5112" operator="containsText" text="F">
      <formula>NOT(ISERROR(SEARCH("F",G106)))</formula>
    </cfRule>
  </conditionalFormatting>
  <conditionalFormatting sqref="H106">
    <cfRule type="containsText" dxfId="2992" priority="5111" operator="containsText" text="F">
      <formula>NOT(ISERROR(SEARCH("F",H106)))</formula>
    </cfRule>
  </conditionalFormatting>
  <conditionalFormatting sqref="I106">
    <cfRule type="containsText" dxfId="2991" priority="5110" operator="containsText" text="F">
      <formula>NOT(ISERROR(SEARCH("F",I106)))</formula>
    </cfRule>
  </conditionalFormatting>
  <conditionalFormatting sqref="J106">
    <cfRule type="containsText" dxfId="2990" priority="5109" operator="containsText" text="F">
      <formula>NOT(ISERROR(SEARCH("F",J106)))</formula>
    </cfRule>
  </conditionalFormatting>
  <conditionalFormatting sqref="K106:L106">
    <cfRule type="containsText" dxfId="2989" priority="5108" operator="containsText" text="F">
      <formula>NOT(ISERROR(SEARCH("F",K106)))</formula>
    </cfRule>
  </conditionalFormatting>
  <conditionalFormatting sqref="K106:L106">
    <cfRule type="containsText" dxfId="2988" priority="5107" operator="containsText" text="F">
      <formula>NOT(ISERROR(SEARCH("F",K106)))</formula>
    </cfRule>
  </conditionalFormatting>
  <conditionalFormatting sqref="BY117:BY123">
    <cfRule type="cellIs" dxfId="2987" priority="5095" operator="equal">
      <formula>"F"</formula>
    </cfRule>
  </conditionalFormatting>
  <conditionalFormatting sqref="CA117:CA123">
    <cfRule type="containsText" dxfId="2986" priority="5094" operator="containsText" text="Drop Out">
      <formula>NOT(ISERROR(SEARCH("Drop Out",CA117)))</formula>
    </cfRule>
  </conditionalFormatting>
  <conditionalFormatting sqref="G117 G119 G121">
    <cfRule type="containsText" dxfId="2985" priority="5093" operator="containsText" text="F">
      <formula>NOT(ISERROR(SEARCH("F",G117)))</formula>
    </cfRule>
  </conditionalFormatting>
  <conditionalFormatting sqref="H117 H121 H119">
    <cfRule type="containsText" dxfId="2984" priority="5092" operator="containsText" text="F">
      <formula>NOT(ISERROR(SEARCH("F",H117)))</formula>
    </cfRule>
  </conditionalFormatting>
  <conditionalFormatting sqref="I117 I121 I119">
    <cfRule type="containsText" dxfId="2983" priority="5091" operator="containsText" text="F">
      <formula>NOT(ISERROR(SEARCH("F",I117)))</formula>
    </cfRule>
  </conditionalFormatting>
  <conditionalFormatting sqref="J117 J121 J119">
    <cfRule type="containsText" dxfId="2982" priority="5090" operator="containsText" text="F">
      <formula>NOT(ISERROR(SEARCH("F",J117)))</formula>
    </cfRule>
  </conditionalFormatting>
  <conditionalFormatting sqref="K117">
    <cfRule type="containsText" dxfId="2981" priority="5089" operator="containsText" text="F">
      <formula>NOT(ISERROR(SEARCH("F",K117)))</formula>
    </cfRule>
  </conditionalFormatting>
  <conditionalFormatting sqref="L119 L121">
    <cfRule type="containsText" dxfId="2980" priority="5088" operator="containsText" text="F">
      <formula>NOT(ISERROR(SEARCH("F",L119)))</formula>
    </cfRule>
  </conditionalFormatting>
  <conditionalFormatting sqref="K119 K121">
    <cfRule type="containsText" dxfId="2979" priority="5087" operator="containsText" text="F">
      <formula>NOT(ISERROR(SEARCH("F",K119)))</formula>
    </cfRule>
  </conditionalFormatting>
  <conditionalFormatting sqref="L117">
    <cfRule type="containsText" dxfId="2978" priority="5073" operator="containsText" text="F">
      <formula>NOT(ISERROR(SEARCH("F",L117)))</formula>
    </cfRule>
  </conditionalFormatting>
  <conditionalFormatting sqref="R117:R123">
    <cfRule type="containsText" dxfId="2977" priority="5071" operator="containsText" text="Probation">
      <formula>NOT(ISERROR(SEARCH("Probation",R117)))</formula>
    </cfRule>
    <cfRule type="containsText" dxfId="2976" priority="5072" operator="containsText" text="Drop">
      <formula>NOT(ISERROR(SEARCH("Drop",R117)))</formula>
    </cfRule>
  </conditionalFormatting>
  <conditionalFormatting sqref="K117 K121 K119">
    <cfRule type="containsText" dxfId="2975" priority="5020" operator="containsText" text="F">
      <formula>NOT(ISERROR(SEARCH("F",K117)))</formula>
    </cfRule>
  </conditionalFormatting>
  <conditionalFormatting sqref="L117 L121 L119">
    <cfRule type="containsText" dxfId="2974" priority="5018" operator="containsText" text="F">
      <formula>NOT(ISERROR(SEARCH("F",L117)))</formula>
    </cfRule>
  </conditionalFormatting>
  <conditionalFormatting sqref="CA117:CA123">
    <cfRule type="containsText" dxfId="2973" priority="5015" operator="containsText" text="Probation">
      <formula>NOT(ISERROR(SEARCH("Probation",CA117)))</formula>
    </cfRule>
    <cfRule type="containsText" dxfId="2972" priority="5016" operator="containsText" text="Drop">
      <formula>NOT(ISERROR(SEARCH("Drop",CA117)))</formula>
    </cfRule>
  </conditionalFormatting>
  <conditionalFormatting sqref="G122:G123">
    <cfRule type="containsText" dxfId="2971" priority="5001" operator="containsText" text="F">
      <formula>NOT(ISERROR(SEARCH("F",G122)))</formula>
    </cfRule>
  </conditionalFormatting>
  <conditionalFormatting sqref="H122">
    <cfRule type="containsText" dxfId="2970" priority="5000" operator="containsText" text="F">
      <formula>NOT(ISERROR(SEARCH("F",H122)))</formula>
    </cfRule>
  </conditionalFormatting>
  <conditionalFormatting sqref="I122">
    <cfRule type="containsText" dxfId="2969" priority="4999" operator="containsText" text="F">
      <formula>NOT(ISERROR(SEARCH("F",I122)))</formula>
    </cfRule>
  </conditionalFormatting>
  <conditionalFormatting sqref="J122">
    <cfRule type="containsText" dxfId="2968" priority="4998" operator="containsText" text="F">
      <formula>NOT(ISERROR(SEARCH("F",J122)))</formula>
    </cfRule>
  </conditionalFormatting>
  <conditionalFormatting sqref="K122">
    <cfRule type="containsText" dxfId="2967" priority="4997" operator="containsText" text="F">
      <formula>NOT(ISERROR(SEARCH("F",K122)))</formula>
    </cfRule>
  </conditionalFormatting>
  <conditionalFormatting sqref="H122">
    <cfRule type="containsText" dxfId="2966" priority="4996" operator="containsText" text="F">
      <formula>NOT(ISERROR(SEARCH("F",H122)))</formula>
    </cfRule>
  </conditionalFormatting>
  <conditionalFormatting sqref="I122">
    <cfRule type="containsText" dxfId="2965" priority="4995" operator="containsText" text="F">
      <formula>NOT(ISERROR(SEARCH("F",I122)))</formula>
    </cfRule>
  </conditionalFormatting>
  <conditionalFormatting sqref="I122:K122">
    <cfRule type="containsText" dxfId="2964" priority="4994" operator="containsText" text="F">
      <formula>NOT(ISERROR(SEARCH("F",I122)))</formula>
    </cfRule>
  </conditionalFormatting>
  <conditionalFormatting sqref="I122:K122">
    <cfRule type="containsText" dxfId="2963" priority="4993" operator="containsText" text="F">
      <formula>NOT(ISERROR(SEARCH("F",I122)))</formula>
    </cfRule>
  </conditionalFormatting>
  <conditionalFormatting sqref="K122">
    <cfRule type="containsText" dxfId="2962" priority="4992" operator="containsText" text="F">
      <formula>NOT(ISERROR(SEARCH("F",K122)))</formula>
    </cfRule>
  </conditionalFormatting>
  <conditionalFormatting sqref="H123:K123">
    <cfRule type="containsText" dxfId="2961" priority="4991" operator="containsText" text="F">
      <formula>NOT(ISERROR(SEARCH("F",H123)))</formula>
    </cfRule>
  </conditionalFormatting>
  <conditionalFormatting sqref="L122">
    <cfRule type="containsText" dxfId="2960" priority="4990" operator="containsText" text="F">
      <formula>NOT(ISERROR(SEARCH("F",L122)))</formula>
    </cfRule>
  </conditionalFormatting>
  <conditionalFormatting sqref="L122">
    <cfRule type="containsText" dxfId="2959" priority="4989" operator="containsText" text="F">
      <formula>NOT(ISERROR(SEARCH("F",L122)))</formula>
    </cfRule>
  </conditionalFormatting>
  <conditionalFormatting sqref="L122">
    <cfRule type="containsText" dxfId="2958" priority="4988" operator="containsText" text="F">
      <formula>NOT(ISERROR(SEARCH("F",L122)))</formula>
    </cfRule>
  </conditionalFormatting>
  <conditionalFormatting sqref="L122">
    <cfRule type="containsText" dxfId="2957" priority="4987" operator="containsText" text="F">
      <formula>NOT(ISERROR(SEARCH("F",L122)))</formula>
    </cfRule>
  </conditionalFormatting>
  <conditionalFormatting sqref="L123">
    <cfRule type="containsText" dxfId="2956" priority="4986" operator="containsText" text="F">
      <formula>NOT(ISERROR(SEARCH("F",L123)))</formula>
    </cfRule>
  </conditionalFormatting>
  <conditionalFormatting sqref="G120">
    <cfRule type="containsText" dxfId="2955" priority="4935" operator="containsText" text="F">
      <formula>NOT(ISERROR(SEARCH("F",G120)))</formula>
    </cfRule>
  </conditionalFormatting>
  <conditionalFormatting sqref="H120">
    <cfRule type="containsText" dxfId="2954" priority="4934" operator="containsText" text="F">
      <formula>NOT(ISERROR(SEARCH("F",H120)))</formula>
    </cfRule>
  </conditionalFormatting>
  <conditionalFormatting sqref="I120:J120">
    <cfRule type="containsText" dxfId="2953" priority="4933" operator="containsText" text="F">
      <formula>NOT(ISERROR(SEARCH("F",I120)))</formula>
    </cfRule>
  </conditionalFormatting>
  <conditionalFormatting sqref="K120:L120">
    <cfRule type="containsText" dxfId="2952" priority="4932" operator="containsText" text="F">
      <formula>NOT(ISERROR(SEARCH("F",K120)))</formula>
    </cfRule>
  </conditionalFormatting>
  <conditionalFormatting sqref="G120">
    <cfRule type="containsText" dxfId="2951" priority="4931" operator="containsText" text="F">
      <formula>NOT(ISERROR(SEARCH("F",G120)))</formula>
    </cfRule>
  </conditionalFormatting>
  <conditionalFormatting sqref="H120">
    <cfRule type="containsText" dxfId="2950" priority="4930" operator="containsText" text="F">
      <formula>NOT(ISERROR(SEARCH("F",H120)))</formula>
    </cfRule>
  </conditionalFormatting>
  <conditionalFormatting sqref="I120">
    <cfRule type="containsText" dxfId="2949" priority="4929" operator="containsText" text="F">
      <formula>NOT(ISERROR(SEARCH("F",I120)))</formula>
    </cfRule>
  </conditionalFormatting>
  <conditionalFormatting sqref="J120">
    <cfRule type="containsText" dxfId="2948" priority="4928" operator="containsText" text="F">
      <formula>NOT(ISERROR(SEARCH("F",J120)))</formula>
    </cfRule>
  </conditionalFormatting>
  <conditionalFormatting sqref="K120:L120">
    <cfRule type="containsText" dxfId="2947" priority="4927" operator="containsText" text="F">
      <formula>NOT(ISERROR(SEARCH("F",K120)))</formula>
    </cfRule>
  </conditionalFormatting>
  <conditionalFormatting sqref="K120:L120">
    <cfRule type="containsText" dxfId="2946" priority="4926" operator="containsText" text="F">
      <formula>NOT(ISERROR(SEARCH("F",K120)))</formula>
    </cfRule>
  </conditionalFormatting>
  <conditionalFormatting sqref="BY124:BY130">
    <cfRule type="cellIs" dxfId="2945" priority="4914" operator="equal">
      <formula>"F"</formula>
    </cfRule>
  </conditionalFormatting>
  <conditionalFormatting sqref="CA124:CA130">
    <cfRule type="containsText" dxfId="2944" priority="4913" operator="containsText" text="Drop Out">
      <formula>NOT(ISERROR(SEARCH("Drop Out",CA124)))</formula>
    </cfRule>
  </conditionalFormatting>
  <conditionalFormatting sqref="G124 G126 G128">
    <cfRule type="containsText" dxfId="2943" priority="4912" operator="containsText" text="F">
      <formula>NOT(ISERROR(SEARCH("F",G124)))</formula>
    </cfRule>
  </conditionalFormatting>
  <conditionalFormatting sqref="H124 H128">
    <cfRule type="containsText" dxfId="2942" priority="4911" operator="containsText" text="F">
      <formula>NOT(ISERROR(SEARCH("F",H124)))</formula>
    </cfRule>
  </conditionalFormatting>
  <conditionalFormatting sqref="I124:I126 I128">
    <cfRule type="containsText" dxfId="2941" priority="4910" operator="containsText" text="F">
      <formula>NOT(ISERROR(SEARCH("F",I124)))</formula>
    </cfRule>
  </conditionalFormatting>
  <conditionalFormatting sqref="J124:J126 J128">
    <cfRule type="containsText" dxfId="2940" priority="4909" operator="containsText" text="F">
      <formula>NOT(ISERROR(SEARCH("F",J124)))</formula>
    </cfRule>
  </conditionalFormatting>
  <conditionalFormatting sqref="K124">
    <cfRule type="containsText" dxfId="2939" priority="4908" operator="containsText" text="F">
      <formula>NOT(ISERROR(SEARCH("F",K124)))</formula>
    </cfRule>
  </conditionalFormatting>
  <conditionalFormatting sqref="L125:L126 L128">
    <cfRule type="containsText" dxfId="2938" priority="4907" operator="containsText" text="F">
      <formula>NOT(ISERROR(SEARCH("F",L125)))</formula>
    </cfRule>
  </conditionalFormatting>
  <conditionalFormatting sqref="K125:K126 K128">
    <cfRule type="containsText" dxfId="2937" priority="4906" operator="containsText" text="F">
      <formula>NOT(ISERROR(SEARCH("F",K125)))</formula>
    </cfRule>
  </conditionalFormatting>
  <conditionalFormatting sqref="T125 T127:T128">
    <cfRule type="containsText" dxfId="2936" priority="4904" operator="containsText" text="F">
      <formula>NOT(ISERROR(SEARCH("F",T125)))</formula>
    </cfRule>
  </conditionalFormatting>
  <conditionalFormatting sqref="U125 U127:U128">
    <cfRule type="containsText" dxfId="2935" priority="4902" operator="containsText" text="F">
      <formula>NOT(ISERROR(SEARCH("F",U125)))</formula>
    </cfRule>
  </conditionalFormatting>
  <conditionalFormatting sqref="V125:W128">
    <cfRule type="containsText" dxfId="2934" priority="4900" operator="containsText" text="F">
      <formula>NOT(ISERROR(SEARCH("F",V125)))</formula>
    </cfRule>
  </conditionalFormatting>
  <conditionalFormatting sqref="X127:Y128 X125:X126">
    <cfRule type="containsText" dxfId="2933" priority="4898" operator="containsText" text="F">
      <formula>NOT(ISERROR(SEARCH("F",X125)))</formula>
    </cfRule>
  </conditionalFormatting>
  <conditionalFormatting sqref="T126">
    <cfRule type="containsText" dxfId="2932" priority="4893" operator="containsText" text="F">
      <formula>NOT(ISERROR(SEARCH("F",T126)))</formula>
    </cfRule>
  </conditionalFormatting>
  <conditionalFormatting sqref="L124">
    <cfRule type="containsText" dxfId="2931" priority="4892" operator="containsText" text="F">
      <formula>NOT(ISERROR(SEARCH("F",L124)))</formula>
    </cfRule>
  </conditionalFormatting>
  <conditionalFormatting sqref="R124:R130">
    <cfRule type="containsText" dxfId="2930" priority="4890" operator="containsText" text="Probation">
      <formula>NOT(ISERROR(SEARCH("Probation",R124)))</formula>
    </cfRule>
    <cfRule type="containsText" dxfId="2929" priority="4891" operator="containsText" text="Drop">
      <formula>NOT(ISERROR(SEARCH("Drop",R124)))</formula>
    </cfRule>
  </conditionalFormatting>
  <conditionalFormatting sqref="I125:J125">
    <cfRule type="cellIs" dxfId="2928" priority="4889" operator="between">
      <formula>0</formula>
      <formula>49</formula>
    </cfRule>
  </conditionalFormatting>
  <conditionalFormatting sqref="T125:X125">
    <cfRule type="cellIs" dxfId="2927" priority="4888" operator="between">
      <formula>0</formula>
      <formula>49</formula>
    </cfRule>
  </conditionalFormatting>
  <conditionalFormatting sqref="AG124:AG130">
    <cfRule type="containsText" dxfId="2926" priority="4886" operator="containsText" text="Probation">
      <formula>NOT(ISERROR(SEARCH("Probation",AG124)))</formula>
    </cfRule>
    <cfRule type="containsText" dxfId="2925" priority="4887" operator="containsText" text="Drop">
      <formula>NOT(ISERROR(SEARCH("Drop",AG124)))</formula>
    </cfRule>
  </conditionalFormatting>
  <conditionalFormatting sqref="T125:T128">
    <cfRule type="containsText" dxfId="2924" priority="4883" operator="containsText" text="F">
      <formula>NOT(ISERROR(SEARCH("F",T125)))</formula>
    </cfRule>
  </conditionalFormatting>
  <conditionalFormatting sqref="U125 U127:U128">
    <cfRule type="containsText" dxfId="2923" priority="4882" operator="containsText" text="F">
      <formula>NOT(ISERROR(SEARCH("F",U125)))</formula>
    </cfRule>
  </conditionalFormatting>
  <conditionalFormatting sqref="V125:V128">
    <cfRule type="containsText" dxfId="2922" priority="4881" operator="containsText" text="F">
      <formula>NOT(ISERROR(SEARCH("F",V125)))</formula>
    </cfRule>
  </conditionalFormatting>
  <conditionalFormatting sqref="W125:W128">
    <cfRule type="containsText" dxfId="2921" priority="4880" operator="containsText" text="F">
      <formula>NOT(ISERROR(SEARCH("F",W125)))</formula>
    </cfRule>
  </conditionalFormatting>
  <conditionalFormatting sqref="T125:W125">
    <cfRule type="cellIs" dxfId="2920" priority="4879" operator="between">
      <formula>0</formula>
      <formula>49</formula>
    </cfRule>
  </conditionalFormatting>
  <conditionalFormatting sqref="X127:Y128 X125:X126">
    <cfRule type="containsText" dxfId="2919" priority="4877" operator="containsText" text="F">
      <formula>NOT(ISERROR(SEARCH("F",X125)))</formula>
    </cfRule>
  </conditionalFormatting>
  <conditionalFormatting sqref="X127:Y128 X125:X126">
    <cfRule type="containsText" dxfId="2918" priority="4876" operator="containsText" text="F">
      <formula>NOT(ISERROR(SEARCH("F",X125)))</formula>
    </cfRule>
  </conditionalFormatting>
  <conditionalFormatting sqref="X125">
    <cfRule type="cellIs" dxfId="2917" priority="4875" operator="between">
      <formula>0</formula>
      <formula>49</formula>
    </cfRule>
  </conditionalFormatting>
  <conditionalFormatting sqref="K124:K126 K128">
    <cfRule type="containsText" dxfId="2916" priority="4839" operator="containsText" text="F">
      <formula>NOT(ISERROR(SEARCH("F",K124)))</formula>
    </cfRule>
  </conditionalFormatting>
  <conditionalFormatting sqref="K125">
    <cfRule type="cellIs" dxfId="2915" priority="4838" operator="between">
      <formula>0</formula>
      <formula>49</formula>
    </cfRule>
  </conditionalFormatting>
  <conditionalFormatting sqref="L124:L126 L128">
    <cfRule type="containsText" dxfId="2914" priority="4837" operator="containsText" text="F">
      <formula>NOT(ISERROR(SEARCH("F",L124)))</formula>
    </cfRule>
  </conditionalFormatting>
  <conditionalFormatting sqref="L125">
    <cfRule type="cellIs" dxfId="2913" priority="4836" operator="between">
      <formula>0</formula>
      <formula>49</formula>
    </cfRule>
  </conditionalFormatting>
  <conditionalFormatting sqref="CA124:CA130">
    <cfRule type="containsText" dxfId="2912" priority="4834" operator="containsText" text="Probation">
      <formula>NOT(ISERROR(SEARCH("Probation",CA124)))</formula>
    </cfRule>
    <cfRule type="containsText" dxfId="2911" priority="4835" operator="containsText" text="Drop">
      <formula>NOT(ISERROR(SEARCH("Drop",CA124)))</formula>
    </cfRule>
  </conditionalFormatting>
  <conditionalFormatting sqref="AG124:AG130">
    <cfRule type="containsText" dxfId="2910" priority="4832" operator="containsText" text="Probation">
      <formula>NOT(ISERROR(SEARCH("Probation",AG124)))</formula>
    </cfRule>
    <cfRule type="containsText" dxfId="2909" priority="4833" operator="containsText" text="Drop">
      <formula>NOT(ISERROR(SEARCH("Drop",AG124)))</formula>
    </cfRule>
  </conditionalFormatting>
  <conditionalFormatting sqref="G125">
    <cfRule type="cellIs" dxfId="2908" priority="4821" operator="between">
      <formula>0</formula>
      <formula>24</formula>
    </cfRule>
  </conditionalFormatting>
  <conditionalFormatting sqref="G129:G130">
    <cfRule type="containsText" dxfId="2907" priority="4820" operator="containsText" text="F">
      <formula>NOT(ISERROR(SEARCH("F",G129)))</formula>
    </cfRule>
  </conditionalFormatting>
  <conditionalFormatting sqref="H129">
    <cfRule type="containsText" dxfId="2906" priority="4819" operator="containsText" text="F">
      <formula>NOT(ISERROR(SEARCH("F",H129)))</formula>
    </cfRule>
  </conditionalFormatting>
  <conditionalFormatting sqref="I129">
    <cfRule type="containsText" dxfId="2905" priority="4818" operator="containsText" text="F">
      <formula>NOT(ISERROR(SEARCH("F",I129)))</formula>
    </cfRule>
  </conditionalFormatting>
  <conditionalFormatting sqref="J129">
    <cfRule type="containsText" dxfId="2904" priority="4817" operator="containsText" text="F">
      <formula>NOT(ISERROR(SEARCH("F",J129)))</formula>
    </cfRule>
  </conditionalFormatting>
  <conditionalFormatting sqref="K129">
    <cfRule type="containsText" dxfId="2903" priority="4816" operator="containsText" text="F">
      <formula>NOT(ISERROR(SEARCH("F",K129)))</formula>
    </cfRule>
  </conditionalFormatting>
  <conditionalFormatting sqref="H129">
    <cfRule type="containsText" dxfId="2902" priority="4815" operator="containsText" text="F">
      <formula>NOT(ISERROR(SEARCH("F",H129)))</formula>
    </cfRule>
  </conditionalFormatting>
  <conditionalFormatting sqref="I129">
    <cfRule type="containsText" dxfId="2901" priority="4814" operator="containsText" text="F">
      <formula>NOT(ISERROR(SEARCH("F",I129)))</formula>
    </cfRule>
  </conditionalFormatting>
  <conditionalFormatting sqref="I129:K129">
    <cfRule type="containsText" dxfId="2900" priority="4813" operator="containsText" text="F">
      <formula>NOT(ISERROR(SEARCH("F",I129)))</formula>
    </cfRule>
  </conditionalFormatting>
  <conditionalFormatting sqref="I129:K129">
    <cfRule type="containsText" dxfId="2899" priority="4812" operator="containsText" text="F">
      <formula>NOT(ISERROR(SEARCH("F",I129)))</formula>
    </cfRule>
  </conditionalFormatting>
  <conditionalFormatting sqref="K129">
    <cfRule type="containsText" dxfId="2898" priority="4811" operator="containsText" text="F">
      <formula>NOT(ISERROR(SEARCH("F",K129)))</formula>
    </cfRule>
  </conditionalFormatting>
  <conditionalFormatting sqref="H130:K130">
    <cfRule type="containsText" dxfId="2897" priority="4810" operator="containsText" text="F">
      <formula>NOT(ISERROR(SEARCH("F",H130)))</formula>
    </cfRule>
  </conditionalFormatting>
  <conditionalFormatting sqref="L129">
    <cfRule type="containsText" dxfId="2896" priority="4809" operator="containsText" text="F">
      <formula>NOT(ISERROR(SEARCH("F",L129)))</formula>
    </cfRule>
  </conditionalFormatting>
  <conditionalFormatting sqref="L129">
    <cfRule type="containsText" dxfId="2895" priority="4808" operator="containsText" text="F">
      <formula>NOT(ISERROR(SEARCH("F",L129)))</formula>
    </cfRule>
  </conditionalFormatting>
  <conditionalFormatting sqref="L129">
    <cfRule type="containsText" dxfId="2894" priority="4807" operator="containsText" text="F">
      <formula>NOT(ISERROR(SEARCH("F",L129)))</formula>
    </cfRule>
  </conditionalFormatting>
  <conditionalFormatting sqref="L129">
    <cfRule type="containsText" dxfId="2893" priority="4806" operator="containsText" text="F">
      <formula>NOT(ISERROR(SEARCH("F",L129)))</formula>
    </cfRule>
  </conditionalFormatting>
  <conditionalFormatting sqref="L130">
    <cfRule type="containsText" dxfId="2892" priority="4805" operator="containsText" text="F">
      <formula>NOT(ISERROR(SEARCH("F",L130)))</formula>
    </cfRule>
  </conditionalFormatting>
  <conditionalFormatting sqref="T129:T130">
    <cfRule type="containsText" dxfId="2891" priority="4804" operator="containsText" text="F">
      <formula>NOT(ISERROR(SEARCH("F",T129)))</formula>
    </cfRule>
  </conditionalFormatting>
  <conditionalFormatting sqref="U129">
    <cfRule type="containsText" dxfId="2890" priority="4803" operator="containsText" text="F">
      <formula>NOT(ISERROR(SEARCH("F",U129)))</formula>
    </cfRule>
  </conditionalFormatting>
  <conditionalFormatting sqref="V129">
    <cfRule type="containsText" dxfId="2889" priority="4802" operator="containsText" text="F">
      <formula>NOT(ISERROR(SEARCH("F",V129)))</formula>
    </cfRule>
  </conditionalFormatting>
  <conditionalFormatting sqref="W129">
    <cfRule type="containsText" dxfId="2888" priority="4801" operator="containsText" text="F">
      <formula>NOT(ISERROR(SEARCH("F",W129)))</formula>
    </cfRule>
  </conditionalFormatting>
  <conditionalFormatting sqref="X129">
    <cfRule type="containsText" dxfId="2887" priority="4800" operator="containsText" text="F">
      <formula>NOT(ISERROR(SEARCH("F",X129)))</formula>
    </cfRule>
  </conditionalFormatting>
  <conditionalFormatting sqref="U129">
    <cfRule type="containsText" dxfId="2886" priority="4799" operator="containsText" text="F">
      <formula>NOT(ISERROR(SEARCH("F",U129)))</formula>
    </cfRule>
  </conditionalFormatting>
  <conditionalFormatting sqref="V129">
    <cfRule type="containsText" dxfId="2885" priority="4798" operator="containsText" text="F">
      <formula>NOT(ISERROR(SEARCH("F",V129)))</formula>
    </cfRule>
  </conditionalFormatting>
  <conditionalFormatting sqref="V129:X129">
    <cfRule type="containsText" dxfId="2884" priority="4797" operator="containsText" text="F">
      <formula>NOT(ISERROR(SEARCH("F",V129)))</formula>
    </cfRule>
  </conditionalFormatting>
  <conditionalFormatting sqref="V129:X129">
    <cfRule type="containsText" dxfId="2883" priority="4796" operator="containsText" text="F">
      <formula>NOT(ISERROR(SEARCH("F",V129)))</formula>
    </cfRule>
  </conditionalFormatting>
  <conditionalFormatting sqref="X129">
    <cfRule type="containsText" dxfId="2882" priority="4795" operator="containsText" text="F">
      <formula>NOT(ISERROR(SEARCH("F",X129)))</formula>
    </cfRule>
  </conditionalFormatting>
  <conditionalFormatting sqref="U130:X130">
    <cfRule type="containsText" dxfId="2881" priority="4794" operator="containsText" text="F">
      <formula>NOT(ISERROR(SEARCH("F",U130)))</formula>
    </cfRule>
  </conditionalFormatting>
  <conditionalFormatting sqref="Y129">
    <cfRule type="containsText" dxfId="2880" priority="4793" operator="containsText" text="F">
      <formula>NOT(ISERROR(SEARCH("F",Y129)))</formula>
    </cfRule>
  </conditionalFormatting>
  <conditionalFormatting sqref="Y129">
    <cfRule type="containsText" dxfId="2879" priority="4792" operator="containsText" text="F">
      <formula>NOT(ISERROR(SEARCH("F",Y129)))</formula>
    </cfRule>
  </conditionalFormatting>
  <conditionalFormatting sqref="Y129">
    <cfRule type="containsText" dxfId="2878" priority="4791" operator="containsText" text="F">
      <formula>NOT(ISERROR(SEARCH("F",Y129)))</formula>
    </cfRule>
  </conditionalFormatting>
  <conditionalFormatting sqref="Y129">
    <cfRule type="containsText" dxfId="2877" priority="4790" operator="containsText" text="F">
      <formula>NOT(ISERROR(SEARCH("F",Y129)))</formula>
    </cfRule>
  </conditionalFormatting>
  <conditionalFormatting sqref="Y130">
    <cfRule type="containsText" dxfId="2876" priority="4789" operator="containsText" text="F">
      <formula>NOT(ISERROR(SEARCH("F",Y130)))</formula>
    </cfRule>
  </conditionalFormatting>
  <conditionalFormatting sqref="G127">
    <cfRule type="containsText" dxfId="2875" priority="4754" operator="containsText" text="F">
      <formula>NOT(ISERROR(SEARCH("F",G127)))</formula>
    </cfRule>
  </conditionalFormatting>
  <conditionalFormatting sqref="H127">
    <cfRule type="containsText" dxfId="2874" priority="4753" operator="containsText" text="F">
      <formula>NOT(ISERROR(SEARCH("F",H127)))</formula>
    </cfRule>
  </conditionalFormatting>
  <conditionalFormatting sqref="I127:J127">
    <cfRule type="containsText" dxfId="2873" priority="4752" operator="containsText" text="F">
      <formula>NOT(ISERROR(SEARCH("F",I127)))</formula>
    </cfRule>
  </conditionalFormatting>
  <conditionalFormatting sqref="K127:L127">
    <cfRule type="containsText" dxfId="2872" priority="4751" operator="containsText" text="F">
      <formula>NOT(ISERROR(SEARCH("F",K127)))</formula>
    </cfRule>
  </conditionalFormatting>
  <conditionalFormatting sqref="G127">
    <cfRule type="containsText" dxfId="2871" priority="4750" operator="containsText" text="F">
      <formula>NOT(ISERROR(SEARCH("F",G127)))</formula>
    </cfRule>
  </conditionalFormatting>
  <conditionalFormatting sqref="H127">
    <cfRule type="containsText" dxfId="2870" priority="4749" operator="containsText" text="F">
      <formula>NOT(ISERROR(SEARCH("F",H127)))</formula>
    </cfRule>
  </conditionalFormatting>
  <conditionalFormatting sqref="I127">
    <cfRule type="containsText" dxfId="2869" priority="4748" operator="containsText" text="F">
      <formula>NOT(ISERROR(SEARCH("F",I127)))</formula>
    </cfRule>
  </conditionalFormatting>
  <conditionalFormatting sqref="J127">
    <cfRule type="containsText" dxfId="2868" priority="4747" operator="containsText" text="F">
      <formula>NOT(ISERROR(SEARCH("F",J127)))</formula>
    </cfRule>
  </conditionalFormatting>
  <conditionalFormatting sqref="K127:L127">
    <cfRule type="containsText" dxfId="2867" priority="4746" operator="containsText" text="F">
      <formula>NOT(ISERROR(SEARCH("F",K127)))</formula>
    </cfRule>
  </conditionalFormatting>
  <conditionalFormatting sqref="K127:L127">
    <cfRule type="containsText" dxfId="2866" priority="4745" operator="containsText" text="F">
      <formula>NOT(ISERROR(SEARCH("F",K127)))</formula>
    </cfRule>
  </conditionalFormatting>
  <conditionalFormatting sqref="Y125">
    <cfRule type="cellIs" dxfId="2865" priority="4744" operator="between">
      <formula>0</formula>
      <formula>24</formula>
    </cfRule>
  </conditionalFormatting>
  <conditionalFormatting sqref="BY131:BY137">
    <cfRule type="cellIs" dxfId="2864" priority="4733" operator="equal">
      <formula>"F"</formula>
    </cfRule>
  </conditionalFormatting>
  <conditionalFormatting sqref="CA131:CA137">
    <cfRule type="containsText" dxfId="2863" priority="4732" operator="containsText" text="Drop Out">
      <formula>NOT(ISERROR(SEARCH("Drop Out",CA131)))</formula>
    </cfRule>
  </conditionalFormatting>
  <conditionalFormatting sqref="G131 G133 G135">
    <cfRule type="containsText" dxfId="2862" priority="4731" operator="containsText" text="F">
      <formula>NOT(ISERROR(SEARCH("F",G131)))</formula>
    </cfRule>
  </conditionalFormatting>
  <conditionalFormatting sqref="H131 H135 H133">
    <cfRule type="containsText" dxfId="2861" priority="4730" operator="containsText" text="F">
      <formula>NOT(ISERROR(SEARCH("F",H131)))</formula>
    </cfRule>
  </conditionalFormatting>
  <conditionalFormatting sqref="I131 I135 I133">
    <cfRule type="containsText" dxfId="2860" priority="4729" operator="containsText" text="F">
      <formula>NOT(ISERROR(SEARCH("F",I131)))</formula>
    </cfRule>
  </conditionalFormatting>
  <conditionalFormatting sqref="J131 J135 J133">
    <cfRule type="containsText" dxfId="2859" priority="4728" operator="containsText" text="F">
      <formula>NOT(ISERROR(SEARCH("F",J131)))</formula>
    </cfRule>
  </conditionalFormatting>
  <conditionalFormatting sqref="K131">
    <cfRule type="containsText" dxfId="2858" priority="4727" operator="containsText" text="F">
      <formula>NOT(ISERROR(SEARCH("F",K131)))</formula>
    </cfRule>
  </conditionalFormatting>
  <conditionalFormatting sqref="L133 L135">
    <cfRule type="containsText" dxfId="2857" priority="4726" operator="containsText" text="F">
      <formula>NOT(ISERROR(SEARCH("F",L133)))</formula>
    </cfRule>
  </conditionalFormatting>
  <conditionalFormatting sqref="K133 K135">
    <cfRule type="containsText" dxfId="2856" priority="4725" operator="containsText" text="F">
      <formula>NOT(ISERROR(SEARCH("F",K133)))</formula>
    </cfRule>
  </conditionalFormatting>
  <conditionalFormatting sqref="L131">
    <cfRule type="containsText" dxfId="2855" priority="4711" operator="containsText" text="F">
      <formula>NOT(ISERROR(SEARCH("F",L131)))</formula>
    </cfRule>
  </conditionalFormatting>
  <conditionalFormatting sqref="R131:R137">
    <cfRule type="containsText" dxfId="2854" priority="4709" operator="containsText" text="Probation">
      <formula>NOT(ISERROR(SEARCH("Probation",R131)))</formula>
    </cfRule>
    <cfRule type="containsText" dxfId="2853" priority="4710" operator="containsText" text="Drop">
      <formula>NOT(ISERROR(SEARCH("Drop",R131)))</formula>
    </cfRule>
  </conditionalFormatting>
  <conditionalFormatting sqref="K131 K135 K133">
    <cfRule type="containsText" dxfId="2852" priority="4658" operator="containsText" text="F">
      <formula>NOT(ISERROR(SEARCH("F",K131)))</formula>
    </cfRule>
  </conditionalFormatting>
  <conditionalFormatting sqref="L131 L135 L133">
    <cfRule type="containsText" dxfId="2851" priority="4656" operator="containsText" text="F">
      <formula>NOT(ISERROR(SEARCH("F",L131)))</formula>
    </cfRule>
  </conditionalFormatting>
  <conditionalFormatting sqref="CA131:CA137">
    <cfRule type="containsText" dxfId="2850" priority="4653" operator="containsText" text="Probation">
      <formula>NOT(ISERROR(SEARCH("Probation",CA131)))</formula>
    </cfRule>
    <cfRule type="containsText" dxfId="2849" priority="4654" operator="containsText" text="Drop">
      <formula>NOT(ISERROR(SEARCH("Drop",CA131)))</formula>
    </cfRule>
  </conditionalFormatting>
  <conditionalFormatting sqref="G136:G137">
    <cfRule type="containsText" dxfId="2848" priority="4639" operator="containsText" text="F">
      <formula>NOT(ISERROR(SEARCH("F",G136)))</formula>
    </cfRule>
  </conditionalFormatting>
  <conditionalFormatting sqref="H136">
    <cfRule type="containsText" dxfId="2847" priority="4638" operator="containsText" text="F">
      <formula>NOT(ISERROR(SEARCH("F",H136)))</formula>
    </cfRule>
  </conditionalFormatting>
  <conditionalFormatting sqref="I136">
    <cfRule type="containsText" dxfId="2846" priority="4637" operator="containsText" text="F">
      <formula>NOT(ISERROR(SEARCH("F",I136)))</formula>
    </cfRule>
  </conditionalFormatting>
  <conditionalFormatting sqref="J136">
    <cfRule type="containsText" dxfId="2845" priority="4636" operator="containsText" text="F">
      <formula>NOT(ISERROR(SEARCH("F",J136)))</formula>
    </cfRule>
  </conditionalFormatting>
  <conditionalFormatting sqref="K136">
    <cfRule type="containsText" dxfId="2844" priority="4635" operator="containsText" text="F">
      <formula>NOT(ISERROR(SEARCH("F",K136)))</formula>
    </cfRule>
  </conditionalFormatting>
  <conditionalFormatting sqref="H136">
    <cfRule type="containsText" dxfId="2843" priority="4634" operator="containsText" text="F">
      <formula>NOT(ISERROR(SEARCH("F",H136)))</formula>
    </cfRule>
  </conditionalFormatting>
  <conditionalFormatting sqref="I136">
    <cfRule type="containsText" dxfId="2842" priority="4633" operator="containsText" text="F">
      <formula>NOT(ISERROR(SEARCH("F",I136)))</formula>
    </cfRule>
  </conditionalFormatting>
  <conditionalFormatting sqref="I136:K136">
    <cfRule type="containsText" dxfId="2841" priority="4632" operator="containsText" text="F">
      <formula>NOT(ISERROR(SEARCH("F",I136)))</formula>
    </cfRule>
  </conditionalFormatting>
  <conditionalFormatting sqref="I136:K136">
    <cfRule type="containsText" dxfId="2840" priority="4631" operator="containsText" text="F">
      <formula>NOT(ISERROR(SEARCH("F",I136)))</formula>
    </cfRule>
  </conditionalFormatting>
  <conditionalFormatting sqref="K136">
    <cfRule type="containsText" dxfId="2839" priority="4630" operator="containsText" text="F">
      <formula>NOT(ISERROR(SEARCH("F",K136)))</formula>
    </cfRule>
  </conditionalFormatting>
  <conditionalFormatting sqref="H137:K137">
    <cfRule type="containsText" dxfId="2838" priority="4629" operator="containsText" text="F">
      <formula>NOT(ISERROR(SEARCH("F",H137)))</formula>
    </cfRule>
  </conditionalFormatting>
  <conditionalFormatting sqref="L136">
    <cfRule type="containsText" dxfId="2837" priority="4628" operator="containsText" text="F">
      <formula>NOT(ISERROR(SEARCH("F",L136)))</formula>
    </cfRule>
  </conditionalFormatting>
  <conditionalFormatting sqref="L136">
    <cfRule type="containsText" dxfId="2836" priority="4627" operator="containsText" text="F">
      <formula>NOT(ISERROR(SEARCH("F",L136)))</formula>
    </cfRule>
  </conditionalFormatting>
  <conditionalFormatting sqref="L136">
    <cfRule type="containsText" dxfId="2835" priority="4626" operator="containsText" text="F">
      <formula>NOT(ISERROR(SEARCH("F",L136)))</formula>
    </cfRule>
  </conditionalFormatting>
  <conditionalFormatting sqref="L136">
    <cfRule type="containsText" dxfId="2834" priority="4625" operator="containsText" text="F">
      <formula>NOT(ISERROR(SEARCH("F",L136)))</formula>
    </cfRule>
  </conditionalFormatting>
  <conditionalFormatting sqref="L137">
    <cfRule type="containsText" dxfId="2833" priority="4624" operator="containsText" text="F">
      <formula>NOT(ISERROR(SEARCH("F",L137)))</formula>
    </cfRule>
  </conditionalFormatting>
  <conditionalFormatting sqref="G134">
    <cfRule type="containsText" dxfId="2832" priority="4573" operator="containsText" text="F">
      <formula>NOT(ISERROR(SEARCH("F",G134)))</formula>
    </cfRule>
  </conditionalFormatting>
  <conditionalFormatting sqref="H134">
    <cfRule type="containsText" dxfId="2831" priority="4572" operator="containsText" text="F">
      <formula>NOT(ISERROR(SEARCH("F",H134)))</formula>
    </cfRule>
  </conditionalFormatting>
  <conditionalFormatting sqref="I134:J134">
    <cfRule type="containsText" dxfId="2830" priority="4571" operator="containsText" text="F">
      <formula>NOT(ISERROR(SEARCH("F",I134)))</formula>
    </cfRule>
  </conditionalFormatting>
  <conditionalFormatting sqref="K134:L134">
    <cfRule type="containsText" dxfId="2829" priority="4570" operator="containsText" text="F">
      <formula>NOT(ISERROR(SEARCH("F",K134)))</formula>
    </cfRule>
  </conditionalFormatting>
  <conditionalFormatting sqref="G134">
    <cfRule type="containsText" dxfId="2828" priority="4569" operator="containsText" text="F">
      <formula>NOT(ISERROR(SEARCH("F",G134)))</formula>
    </cfRule>
  </conditionalFormatting>
  <conditionalFormatting sqref="H134">
    <cfRule type="containsText" dxfId="2827" priority="4568" operator="containsText" text="F">
      <formula>NOT(ISERROR(SEARCH("F",H134)))</formula>
    </cfRule>
  </conditionalFormatting>
  <conditionalFormatting sqref="I134">
    <cfRule type="containsText" dxfId="2826" priority="4567" operator="containsText" text="F">
      <formula>NOT(ISERROR(SEARCH("F",I134)))</formula>
    </cfRule>
  </conditionalFormatting>
  <conditionalFormatting sqref="J134">
    <cfRule type="containsText" dxfId="2825" priority="4566" operator="containsText" text="F">
      <formula>NOT(ISERROR(SEARCH("F",J134)))</formula>
    </cfRule>
  </conditionalFormatting>
  <conditionalFormatting sqref="K134:L134">
    <cfRule type="containsText" dxfId="2824" priority="4565" operator="containsText" text="F">
      <formula>NOT(ISERROR(SEARCH("F",K134)))</formula>
    </cfRule>
  </conditionalFormatting>
  <conditionalFormatting sqref="K134:L134">
    <cfRule type="containsText" dxfId="2823" priority="4564" operator="containsText" text="F">
      <formula>NOT(ISERROR(SEARCH("F",K134)))</formula>
    </cfRule>
  </conditionalFormatting>
  <conditionalFormatting sqref="BY138:BY144">
    <cfRule type="cellIs" dxfId="2822" priority="4552" operator="equal">
      <formula>"F"</formula>
    </cfRule>
  </conditionalFormatting>
  <conditionalFormatting sqref="CA138:CA144">
    <cfRule type="containsText" dxfId="2821" priority="4551" operator="containsText" text="Drop Out">
      <formula>NOT(ISERROR(SEARCH("Drop Out",CA138)))</formula>
    </cfRule>
  </conditionalFormatting>
  <conditionalFormatting sqref="G138 G140 G142">
    <cfRule type="containsText" dxfId="2820" priority="4550" operator="containsText" text="F">
      <formula>NOT(ISERROR(SEARCH("F",G138)))</formula>
    </cfRule>
  </conditionalFormatting>
  <conditionalFormatting sqref="H138:H139 H142">
    <cfRule type="containsText" dxfId="2819" priority="4549" operator="containsText" text="F">
      <formula>NOT(ISERROR(SEARCH("F",H138)))</formula>
    </cfRule>
  </conditionalFormatting>
  <conditionalFormatting sqref="I138:I140 I142">
    <cfRule type="containsText" dxfId="2818" priority="4548" operator="containsText" text="F">
      <formula>NOT(ISERROR(SEARCH("F",I138)))</formula>
    </cfRule>
  </conditionalFormatting>
  <conditionalFormatting sqref="J138:J140 J142">
    <cfRule type="containsText" dxfId="2817" priority="4547" operator="containsText" text="F">
      <formula>NOT(ISERROR(SEARCH("F",J138)))</formula>
    </cfRule>
  </conditionalFormatting>
  <conditionalFormatting sqref="K138">
    <cfRule type="containsText" dxfId="2816" priority="4546" operator="containsText" text="F">
      <formula>NOT(ISERROR(SEARCH("F",K138)))</formula>
    </cfRule>
  </conditionalFormatting>
  <conditionalFormatting sqref="L139:L140 L142">
    <cfRule type="containsText" dxfId="2815" priority="4545" operator="containsText" text="F">
      <formula>NOT(ISERROR(SEARCH("F",L139)))</formula>
    </cfRule>
  </conditionalFormatting>
  <conditionalFormatting sqref="K139:K140 K142">
    <cfRule type="containsText" dxfId="2814" priority="4544" operator="containsText" text="F">
      <formula>NOT(ISERROR(SEARCH("F",K139)))</formula>
    </cfRule>
  </conditionalFormatting>
  <conditionalFormatting sqref="T139 T141:T142">
    <cfRule type="containsText" dxfId="2813" priority="4542" operator="containsText" text="F">
      <formula>NOT(ISERROR(SEARCH("F",T139)))</formula>
    </cfRule>
  </conditionalFormatting>
  <conditionalFormatting sqref="U141:U142">
    <cfRule type="containsText" dxfId="2812" priority="4540" operator="containsText" text="F">
      <formula>NOT(ISERROR(SEARCH("F",U141)))</formula>
    </cfRule>
  </conditionalFormatting>
  <conditionalFormatting sqref="V139:W142">
    <cfRule type="containsText" dxfId="2811" priority="4538" operator="containsText" text="F">
      <formula>NOT(ISERROR(SEARCH("F",V139)))</formula>
    </cfRule>
  </conditionalFormatting>
  <conditionalFormatting sqref="X141:Y142 X139:X140">
    <cfRule type="containsText" dxfId="2810" priority="4536" operator="containsText" text="F">
      <formula>NOT(ISERROR(SEARCH("F",X139)))</formula>
    </cfRule>
  </conditionalFormatting>
  <conditionalFormatting sqref="AI138:AK138 AM138:AN138">
    <cfRule type="containsText" dxfId="2809" priority="4535" operator="containsText" text="F">
      <formula>NOT(ISERROR(SEARCH("F",AI138)))</formula>
    </cfRule>
  </conditionalFormatting>
  <conditionalFormatting sqref="AI139:AK139 AM141:AN142 AI141:AK142">
    <cfRule type="containsText" dxfId="2808" priority="4534" operator="containsText" text="F">
      <formula>NOT(ISERROR(SEARCH("F",AI139)))</formula>
    </cfRule>
  </conditionalFormatting>
  <conditionalFormatting sqref="AX138:BB138">
    <cfRule type="containsText" dxfId="2807" priority="4533" operator="containsText" text="F">
      <formula>NOT(ISERROR(SEARCH("F",AX138)))</formula>
    </cfRule>
  </conditionalFormatting>
  <conditionalFormatting sqref="AX141:BB142 AX139:BA140">
    <cfRule type="containsText" dxfId="2806" priority="4532" operator="containsText" text="F">
      <formula>NOT(ISERROR(SEARCH("F",AX139)))</formula>
    </cfRule>
  </conditionalFormatting>
  <conditionalFormatting sqref="T140">
    <cfRule type="containsText" dxfId="2805" priority="4531" operator="containsText" text="F">
      <formula>NOT(ISERROR(SEARCH("F",T140)))</formula>
    </cfRule>
  </conditionalFormatting>
  <conditionalFormatting sqref="L138">
    <cfRule type="containsText" dxfId="2804" priority="4530" operator="containsText" text="F">
      <formula>NOT(ISERROR(SEARCH("F",L138)))</formula>
    </cfRule>
  </conditionalFormatting>
  <conditionalFormatting sqref="R138:R144">
    <cfRule type="containsText" dxfId="2803" priority="4528" operator="containsText" text="Probation">
      <formula>NOT(ISERROR(SEARCH("Probation",R138)))</formula>
    </cfRule>
    <cfRule type="containsText" dxfId="2802" priority="4529" operator="containsText" text="Drop">
      <formula>NOT(ISERROR(SEARCH("Drop",R138)))</formula>
    </cfRule>
  </conditionalFormatting>
  <conditionalFormatting sqref="H139:J139">
    <cfRule type="cellIs" dxfId="2801" priority="4527" operator="between">
      <formula>0</formula>
      <formula>49</formula>
    </cfRule>
  </conditionalFormatting>
  <conditionalFormatting sqref="AI139:AK139 AX139:BA139 T139 V139:X139">
    <cfRule type="cellIs" dxfId="2800" priority="4526" operator="between">
      <formula>0</formula>
      <formula>49</formula>
    </cfRule>
  </conditionalFormatting>
  <conditionalFormatting sqref="AG138:AG144">
    <cfRule type="containsText" dxfId="2799" priority="4524" operator="containsText" text="Probation">
      <formula>NOT(ISERROR(SEARCH("Probation",AG138)))</formula>
    </cfRule>
    <cfRule type="containsText" dxfId="2798" priority="4525" operator="containsText" text="Drop">
      <formula>NOT(ISERROR(SEARCH("Drop",AG138)))</formula>
    </cfRule>
  </conditionalFormatting>
  <conditionalFormatting sqref="AV138:AV144">
    <cfRule type="containsText" dxfId="2797" priority="4522" operator="containsText" text="Probation">
      <formula>NOT(ISERROR(SEARCH("Probation",AV138)))</formula>
    </cfRule>
    <cfRule type="containsText" dxfId="2796" priority="4523" operator="containsText" text="Drop">
      <formula>NOT(ISERROR(SEARCH("Drop",AV138)))</formula>
    </cfRule>
  </conditionalFormatting>
  <conditionalFormatting sqref="T139:T142">
    <cfRule type="containsText" dxfId="2795" priority="4521" operator="containsText" text="F">
      <formula>NOT(ISERROR(SEARCH("F",T139)))</formula>
    </cfRule>
  </conditionalFormatting>
  <conditionalFormatting sqref="U141:U142">
    <cfRule type="containsText" dxfId="2794" priority="4520" operator="containsText" text="F">
      <formula>NOT(ISERROR(SEARCH("F",U141)))</formula>
    </cfRule>
  </conditionalFormatting>
  <conditionalFormatting sqref="V139:V142">
    <cfRule type="containsText" dxfId="2793" priority="4519" operator="containsText" text="F">
      <formula>NOT(ISERROR(SEARCH("F",V139)))</formula>
    </cfRule>
  </conditionalFormatting>
  <conditionalFormatting sqref="W139:W142">
    <cfRule type="containsText" dxfId="2792" priority="4518" operator="containsText" text="F">
      <formula>NOT(ISERROR(SEARCH("F",W139)))</formula>
    </cfRule>
  </conditionalFormatting>
  <conditionalFormatting sqref="T139 V139:W139">
    <cfRule type="cellIs" dxfId="2791" priority="4517" operator="between">
      <formula>0</formula>
      <formula>49</formula>
    </cfRule>
  </conditionalFormatting>
  <conditionalFormatting sqref="X141:Y142 X139:X140">
    <cfRule type="containsText" dxfId="2790" priority="4515" operator="containsText" text="F">
      <formula>NOT(ISERROR(SEARCH("F",X139)))</formula>
    </cfRule>
  </conditionalFormatting>
  <conditionalFormatting sqref="X141:Y142 X139:X140">
    <cfRule type="containsText" dxfId="2789" priority="4514" operator="containsText" text="F">
      <formula>NOT(ISERROR(SEARCH("F",X139)))</formula>
    </cfRule>
  </conditionalFormatting>
  <conditionalFormatting sqref="X139">
    <cfRule type="cellIs" dxfId="2788" priority="4513" operator="between">
      <formula>0</formula>
      <formula>49</formula>
    </cfRule>
  </conditionalFormatting>
  <conditionalFormatting sqref="AI138">
    <cfRule type="containsText" dxfId="2787" priority="4512" operator="containsText" text="F">
      <formula>NOT(ISERROR(SEARCH("F",AI138)))</formula>
    </cfRule>
  </conditionalFormatting>
  <conditionalFormatting sqref="AI139 AI141:AI142">
    <cfRule type="containsText" dxfId="2786" priority="4511" operator="containsText" text="F">
      <formula>NOT(ISERROR(SEARCH("F",AI139)))</formula>
    </cfRule>
  </conditionalFormatting>
  <conditionalFormatting sqref="AJ138">
    <cfRule type="containsText" dxfId="2785" priority="4510" operator="containsText" text="F">
      <formula>NOT(ISERROR(SEARCH("F",AJ138)))</formula>
    </cfRule>
  </conditionalFormatting>
  <conditionalFormatting sqref="AJ139 AJ141:AJ142">
    <cfRule type="containsText" dxfId="2784" priority="4509" operator="containsText" text="F">
      <formula>NOT(ISERROR(SEARCH("F",AJ139)))</formula>
    </cfRule>
  </conditionalFormatting>
  <conditionalFormatting sqref="AK138 AM138">
    <cfRule type="containsText" dxfId="2783" priority="4508" operator="containsText" text="F">
      <formula>NOT(ISERROR(SEARCH("F",AK138)))</formula>
    </cfRule>
  </conditionalFormatting>
  <conditionalFormatting sqref="AK139 AM141:AM142 AK141:AK142">
    <cfRule type="containsText" dxfId="2782" priority="4507" operator="containsText" text="F">
      <formula>NOT(ISERROR(SEARCH("F",AK139)))</formula>
    </cfRule>
  </conditionalFormatting>
  <conditionalFormatting sqref="AN138">
    <cfRule type="containsText" dxfId="2781" priority="4506" operator="containsText" text="F">
      <formula>NOT(ISERROR(SEARCH("F",AN138)))</formula>
    </cfRule>
  </conditionalFormatting>
  <conditionalFormatting sqref="AN141:AN142">
    <cfRule type="containsText" dxfId="2780" priority="4505" operator="containsText" text="F">
      <formula>NOT(ISERROR(SEARCH("F",AN141)))</formula>
    </cfRule>
  </conditionalFormatting>
  <conditionalFormatting sqref="AI138:AI139 AI141:AI142">
    <cfRule type="containsText" dxfId="2779" priority="4503" operator="containsText" text="F">
      <formula>NOT(ISERROR(SEARCH("F",AI138)))</formula>
    </cfRule>
  </conditionalFormatting>
  <conditionalFormatting sqref="AJ138:AJ139 AJ141:AJ142">
    <cfRule type="containsText" dxfId="2778" priority="4502" operator="containsText" text="F">
      <formula>NOT(ISERROR(SEARCH("F",AJ138)))</formula>
    </cfRule>
  </conditionalFormatting>
  <conditionalFormatting sqref="AK138:AK139 AK141:AK142">
    <cfRule type="containsText" dxfId="2777" priority="4501" operator="containsText" text="F">
      <formula>NOT(ISERROR(SEARCH("F",AK138)))</formula>
    </cfRule>
  </conditionalFormatting>
  <conditionalFormatting sqref="AM138 AM141:AM142">
    <cfRule type="containsText" dxfId="2776" priority="4500" operator="containsText" text="F">
      <formula>NOT(ISERROR(SEARCH("F",AM138)))</formula>
    </cfRule>
  </conditionalFormatting>
  <conditionalFormatting sqref="AI139:AK139">
    <cfRule type="cellIs" dxfId="2775" priority="4499" operator="between">
      <formula>0</formula>
      <formula>49</formula>
    </cfRule>
  </conditionalFormatting>
  <conditionalFormatting sqref="AN138">
    <cfRule type="containsText" dxfId="2774" priority="4498" operator="containsText" text="F">
      <formula>NOT(ISERROR(SEARCH("F",AN138)))</formula>
    </cfRule>
  </conditionalFormatting>
  <conditionalFormatting sqref="AN141:AN142">
    <cfRule type="containsText" dxfId="2773" priority="4497" operator="containsText" text="F">
      <formula>NOT(ISERROR(SEARCH("F",AN141)))</formula>
    </cfRule>
  </conditionalFormatting>
  <conditionalFormatting sqref="AN138 AN141:AN142">
    <cfRule type="containsText" dxfId="2772" priority="4496" operator="containsText" text="F">
      <formula>NOT(ISERROR(SEARCH("F",AN138)))</formula>
    </cfRule>
  </conditionalFormatting>
  <conditionalFormatting sqref="AX138">
    <cfRule type="containsText" dxfId="2771" priority="4495" operator="containsText" text="F">
      <formula>NOT(ISERROR(SEARCH("F",AX138)))</formula>
    </cfRule>
  </conditionalFormatting>
  <conditionalFormatting sqref="AX139 AX141:AX142">
    <cfRule type="containsText" dxfId="2770" priority="4494" operator="containsText" text="F">
      <formula>NOT(ISERROR(SEARCH("F",AX139)))</formula>
    </cfRule>
  </conditionalFormatting>
  <conditionalFormatting sqref="AY138">
    <cfRule type="containsText" dxfId="2769" priority="4493" operator="containsText" text="F">
      <formula>NOT(ISERROR(SEARCH("F",AY138)))</formula>
    </cfRule>
  </conditionalFormatting>
  <conditionalFormatting sqref="AY139:AY142">
    <cfRule type="containsText" dxfId="2768" priority="4492" operator="containsText" text="F">
      <formula>NOT(ISERROR(SEARCH("F",AY139)))</formula>
    </cfRule>
  </conditionalFormatting>
  <conditionalFormatting sqref="AZ138:BA138">
    <cfRule type="containsText" dxfId="2767" priority="4491" operator="containsText" text="F">
      <formula>NOT(ISERROR(SEARCH("F",AZ138)))</formula>
    </cfRule>
  </conditionalFormatting>
  <conditionalFormatting sqref="AZ139:BA142">
    <cfRule type="containsText" dxfId="2766" priority="4490" operator="containsText" text="F">
      <formula>NOT(ISERROR(SEARCH("F",AZ139)))</formula>
    </cfRule>
  </conditionalFormatting>
  <conditionalFormatting sqref="BB138">
    <cfRule type="containsText" dxfId="2765" priority="4489" operator="containsText" text="F">
      <formula>NOT(ISERROR(SEARCH("F",BB138)))</formula>
    </cfRule>
  </conditionalFormatting>
  <conditionalFormatting sqref="BB141:BB142">
    <cfRule type="containsText" dxfId="2764" priority="4488" operator="containsText" text="F">
      <formula>NOT(ISERROR(SEARCH("F",BB141)))</formula>
    </cfRule>
  </conditionalFormatting>
  <conditionalFormatting sqref="AX140">
    <cfRule type="containsText" dxfId="2763" priority="4487" operator="containsText" text="F">
      <formula>NOT(ISERROR(SEARCH("F",AX140)))</formula>
    </cfRule>
  </conditionalFormatting>
  <conditionalFormatting sqref="AX138:AX142">
    <cfRule type="containsText" dxfId="2762" priority="4486" operator="containsText" text="F">
      <formula>NOT(ISERROR(SEARCH("F",AX138)))</formula>
    </cfRule>
  </conditionalFormatting>
  <conditionalFormatting sqref="AY138:AY142">
    <cfRule type="containsText" dxfId="2761" priority="4485" operator="containsText" text="F">
      <formula>NOT(ISERROR(SEARCH("F",AY138)))</formula>
    </cfRule>
  </conditionalFormatting>
  <conditionalFormatting sqref="AZ138:AZ142">
    <cfRule type="containsText" dxfId="2760" priority="4484" operator="containsText" text="F">
      <formula>NOT(ISERROR(SEARCH("F",AZ138)))</formula>
    </cfRule>
  </conditionalFormatting>
  <conditionalFormatting sqref="BA138:BA142">
    <cfRule type="containsText" dxfId="2759" priority="4483" operator="containsText" text="F">
      <formula>NOT(ISERROR(SEARCH("F",BA138)))</formula>
    </cfRule>
  </conditionalFormatting>
  <conditionalFormatting sqref="AX139:BA139">
    <cfRule type="cellIs" dxfId="2758" priority="4482" operator="between">
      <formula>0</formula>
      <formula>49</formula>
    </cfRule>
  </conditionalFormatting>
  <conditionalFormatting sqref="BB138">
    <cfRule type="containsText" dxfId="2757" priority="4481" operator="containsText" text="F">
      <formula>NOT(ISERROR(SEARCH("F",BB138)))</formula>
    </cfRule>
  </conditionalFormatting>
  <conditionalFormatting sqref="BB141:BB142">
    <cfRule type="containsText" dxfId="2756" priority="4480" operator="containsText" text="F">
      <formula>NOT(ISERROR(SEARCH("F",BB141)))</formula>
    </cfRule>
  </conditionalFormatting>
  <conditionalFormatting sqref="BB138 BB141:BB142">
    <cfRule type="containsText" dxfId="2755" priority="4479" operator="containsText" text="F">
      <formula>NOT(ISERROR(SEARCH("F",BB138)))</formula>
    </cfRule>
  </conditionalFormatting>
  <conditionalFormatting sqref="K138:K140 K142">
    <cfRule type="containsText" dxfId="2754" priority="4477" operator="containsText" text="F">
      <formula>NOT(ISERROR(SEARCH("F",K138)))</formula>
    </cfRule>
  </conditionalFormatting>
  <conditionalFormatting sqref="K139">
    <cfRule type="cellIs" dxfId="2753" priority="4476" operator="between">
      <formula>0</formula>
      <formula>49</formula>
    </cfRule>
  </conditionalFormatting>
  <conditionalFormatting sqref="L138:L140 L142">
    <cfRule type="containsText" dxfId="2752" priority="4475" operator="containsText" text="F">
      <formula>NOT(ISERROR(SEARCH("F",L138)))</formula>
    </cfRule>
  </conditionalFormatting>
  <conditionalFormatting sqref="L139">
    <cfRule type="cellIs" dxfId="2751" priority="4474" operator="between">
      <formula>0</formula>
      <formula>49</formula>
    </cfRule>
  </conditionalFormatting>
  <conditionalFormatting sqref="CA138:CA144">
    <cfRule type="containsText" dxfId="2750" priority="4472" operator="containsText" text="Probation">
      <formula>NOT(ISERROR(SEARCH("Probation",CA138)))</formula>
    </cfRule>
    <cfRule type="containsText" dxfId="2749" priority="4473" operator="containsText" text="Drop">
      <formula>NOT(ISERROR(SEARCH("Drop",CA138)))</formula>
    </cfRule>
  </conditionalFormatting>
  <conditionalFormatting sqref="AG138:AG144">
    <cfRule type="containsText" dxfId="2748" priority="4470" operator="containsText" text="Probation">
      <formula>NOT(ISERROR(SEARCH("Probation",AG138)))</formula>
    </cfRule>
    <cfRule type="containsText" dxfId="2747" priority="4471" operator="containsText" text="Drop">
      <formula>NOT(ISERROR(SEARCH("Drop",AG138)))</formula>
    </cfRule>
  </conditionalFormatting>
  <conditionalFormatting sqref="AV138:AV144">
    <cfRule type="containsText" dxfId="2746" priority="4468" operator="containsText" text="Probation">
      <formula>NOT(ISERROR(SEARCH("Probation",AV138)))</formula>
    </cfRule>
    <cfRule type="containsText" dxfId="2745" priority="4469" operator="containsText" text="Drop">
      <formula>NOT(ISERROR(SEARCH("Drop",AV138)))</formula>
    </cfRule>
  </conditionalFormatting>
  <conditionalFormatting sqref="AV138:AV144">
    <cfRule type="containsText" dxfId="2744" priority="4466" operator="containsText" text="Probation">
      <formula>NOT(ISERROR(SEARCH("Probation",AV138)))</formula>
    </cfRule>
    <cfRule type="containsText" dxfId="2743" priority="4467" operator="containsText" text="Drop">
      <formula>NOT(ISERROR(SEARCH("Drop",AV138)))</formula>
    </cfRule>
  </conditionalFormatting>
  <conditionalFormatting sqref="BJ138:BJ144">
    <cfRule type="containsText" dxfId="2742" priority="4464" operator="containsText" text="Probation">
      <formula>NOT(ISERROR(SEARCH("Probation",BJ138)))</formula>
    </cfRule>
    <cfRule type="containsText" dxfId="2741" priority="4465" operator="containsText" text="Drop">
      <formula>NOT(ISERROR(SEARCH("Drop",BJ138)))</formula>
    </cfRule>
  </conditionalFormatting>
  <conditionalFormatting sqref="BJ138:BJ144">
    <cfRule type="containsText" dxfId="2740" priority="4462" operator="containsText" text="Probation">
      <formula>NOT(ISERROR(SEARCH("Probation",BJ138)))</formula>
    </cfRule>
    <cfRule type="containsText" dxfId="2739" priority="4463" operator="containsText" text="Drop">
      <formula>NOT(ISERROR(SEARCH("Drop",BJ138)))</formula>
    </cfRule>
  </conditionalFormatting>
  <conditionalFormatting sqref="BJ138:BJ144">
    <cfRule type="containsText" dxfId="2738" priority="4460" operator="containsText" text="Probation">
      <formula>NOT(ISERROR(SEARCH("Probation",BJ138)))</formula>
    </cfRule>
    <cfRule type="containsText" dxfId="2737" priority="4461" operator="containsText" text="Drop">
      <formula>NOT(ISERROR(SEARCH("Drop",BJ138)))</formula>
    </cfRule>
  </conditionalFormatting>
  <conditionalFormatting sqref="G139">
    <cfRule type="cellIs" dxfId="2736" priority="4459" operator="between">
      <formula>0</formula>
      <formula>24</formula>
    </cfRule>
  </conditionalFormatting>
  <conditionalFormatting sqref="BB143">
    <cfRule type="containsText" dxfId="2735" priority="4406" operator="containsText" text="F">
      <formula>NOT(ISERROR(SEARCH("F",BB143)))</formula>
    </cfRule>
  </conditionalFormatting>
  <conditionalFormatting sqref="AY144:BB144">
    <cfRule type="containsText" dxfId="2734" priority="4405" operator="containsText" text="F">
      <formula>NOT(ISERROR(SEARCH("F",AY144)))</formula>
    </cfRule>
  </conditionalFormatting>
  <conditionalFormatting sqref="G143:G144">
    <cfRule type="containsText" dxfId="2733" priority="4458" operator="containsText" text="F">
      <formula>NOT(ISERROR(SEARCH("F",G143)))</formula>
    </cfRule>
  </conditionalFormatting>
  <conditionalFormatting sqref="H143">
    <cfRule type="containsText" dxfId="2732" priority="4457" operator="containsText" text="F">
      <formula>NOT(ISERROR(SEARCH("F",H143)))</formula>
    </cfRule>
  </conditionalFormatting>
  <conditionalFormatting sqref="I143">
    <cfRule type="containsText" dxfId="2731" priority="4456" operator="containsText" text="F">
      <formula>NOT(ISERROR(SEARCH("F",I143)))</formula>
    </cfRule>
  </conditionalFormatting>
  <conditionalFormatting sqref="J143">
    <cfRule type="containsText" dxfId="2730" priority="4455" operator="containsText" text="F">
      <formula>NOT(ISERROR(SEARCH("F",J143)))</formula>
    </cfRule>
  </conditionalFormatting>
  <conditionalFormatting sqref="K143">
    <cfRule type="containsText" dxfId="2729" priority="4454" operator="containsText" text="F">
      <formula>NOT(ISERROR(SEARCH("F",K143)))</formula>
    </cfRule>
  </conditionalFormatting>
  <conditionalFormatting sqref="H143">
    <cfRule type="containsText" dxfId="2728" priority="4453" operator="containsText" text="F">
      <formula>NOT(ISERROR(SEARCH("F",H143)))</formula>
    </cfRule>
  </conditionalFormatting>
  <conditionalFormatting sqref="I143">
    <cfRule type="containsText" dxfId="2727" priority="4452" operator="containsText" text="F">
      <formula>NOT(ISERROR(SEARCH("F",I143)))</formula>
    </cfRule>
  </conditionalFormatting>
  <conditionalFormatting sqref="I143:K143">
    <cfRule type="containsText" dxfId="2726" priority="4451" operator="containsText" text="F">
      <formula>NOT(ISERROR(SEARCH("F",I143)))</formula>
    </cfRule>
  </conditionalFormatting>
  <conditionalFormatting sqref="I143:K143">
    <cfRule type="containsText" dxfId="2725" priority="4450" operator="containsText" text="F">
      <formula>NOT(ISERROR(SEARCH("F",I143)))</formula>
    </cfRule>
  </conditionalFormatting>
  <conditionalFormatting sqref="K143">
    <cfRule type="containsText" dxfId="2724" priority="4449" operator="containsText" text="F">
      <formula>NOT(ISERROR(SEARCH("F",K143)))</formula>
    </cfRule>
  </conditionalFormatting>
  <conditionalFormatting sqref="H144:K144">
    <cfRule type="containsText" dxfId="2723" priority="4448" operator="containsText" text="F">
      <formula>NOT(ISERROR(SEARCH("F",H144)))</formula>
    </cfRule>
  </conditionalFormatting>
  <conditionalFormatting sqref="L143">
    <cfRule type="containsText" dxfId="2722" priority="4447" operator="containsText" text="F">
      <formula>NOT(ISERROR(SEARCH("F",L143)))</formula>
    </cfRule>
  </conditionalFormatting>
  <conditionalFormatting sqref="L143">
    <cfRule type="containsText" dxfId="2721" priority="4446" operator="containsText" text="F">
      <formula>NOT(ISERROR(SEARCH("F",L143)))</formula>
    </cfRule>
  </conditionalFormatting>
  <conditionalFormatting sqref="L143">
    <cfRule type="containsText" dxfId="2720" priority="4445" operator="containsText" text="F">
      <formula>NOT(ISERROR(SEARCH("F",L143)))</formula>
    </cfRule>
  </conditionalFormatting>
  <conditionalFormatting sqref="L143">
    <cfRule type="containsText" dxfId="2719" priority="4444" operator="containsText" text="F">
      <formula>NOT(ISERROR(SEARCH("F",L143)))</formula>
    </cfRule>
  </conditionalFormatting>
  <conditionalFormatting sqref="L144">
    <cfRule type="containsText" dxfId="2718" priority="4443" operator="containsText" text="F">
      <formula>NOT(ISERROR(SEARCH("F",L144)))</formula>
    </cfRule>
  </conditionalFormatting>
  <conditionalFormatting sqref="T143:T144">
    <cfRule type="containsText" dxfId="2717" priority="4442" operator="containsText" text="F">
      <formula>NOT(ISERROR(SEARCH("F",T143)))</formula>
    </cfRule>
  </conditionalFormatting>
  <conditionalFormatting sqref="U143">
    <cfRule type="containsText" dxfId="2716" priority="4441" operator="containsText" text="F">
      <formula>NOT(ISERROR(SEARCH("F",U143)))</formula>
    </cfRule>
  </conditionalFormatting>
  <conditionalFormatting sqref="V143">
    <cfRule type="containsText" dxfId="2715" priority="4440" operator="containsText" text="F">
      <formula>NOT(ISERROR(SEARCH("F",V143)))</formula>
    </cfRule>
  </conditionalFormatting>
  <conditionalFormatting sqref="W143">
    <cfRule type="containsText" dxfId="2714" priority="4439" operator="containsText" text="F">
      <formula>NOT(ISERROR(SEARCH("F",W143)))</formula>
    </cfRule>
  </conditionalFormatting>
  <conditionalFormatting sqref="X143">
    <cfRule type="containsText" dxfId="2713" priority="4438" operator="containsText" text="F">
      <formula>NOT(ISERROR(SEARCH("F",X143)))</formula>
    </cfRule>
  </conditionalFormatting>
  <conditionalFormatting sqref="U143">
    <cfRule type="containsText" dxfId="2712" priority="4437" operator="containsText" text="F">
      <formula>NOT(ISERROR(SEARCH("F",U143)))</formula>
    </cfRule>
  </conditionalFormatting>
  <conditionalFormatting sqref="V143">
    <cfRule type="containsText" dxfId="2711" priority="4436" operator="containsText" text="F">
      <formula>NOT(ISERROR(SEARCH("F",V143)))</formula>
    </cfRule>
  </conditionalFormatting>
  <conditionalFormatting sqref="V143:X143">
    <cfRule type="containsText" dxfId="2710" priority="4435" operator="containsText" text="F">
      <formula>NOT(ISERROR(SEARCH("F",V143)))</formula>
    </cfRule>
  </conditionalFormatting>
  <conditionalFormatting sqref="V143:X143">
    <cfRule type="containsText" dxfId="2709" priority="4434" operator="containsText" text="F">
      <formula>NOT(ISERROR(SEARCH("F",V143)))</formula>
    </cfRule>
  </conditionalFormatting>
  <conditionalFormatting sqref="X143">
    <cfRule type="containsText" dxfId="2708" priority="4433" operator="containsText" text="F">
      <formula>NOT(ISERROR(SEARCH("F",X143)))</formula>
    </cfRule>
  </conditionalFormatting>
  <conditionalFormatting sqref="U144:X144">
    <cfRule type="containsText" dxfId="2707" priority="4432" operator="containsText" text="F">
      <formula>NOT(ISERROR(SEARCH("F",U144)))</formula>
    </cfRule>
  </conditionalFormatting>
  <conditionalFormatting sqref="Y143">
    <cfRule type="containsText" dxfId="2706" priority="4431" operator="containsText" text="F">
      <formula>NOT(ISERROR(SEARCH("F",Y143)))</formula>
    </cfRule>
  </conditionalFormatting>
  <conditionalFormatting sqref="Y143">
    <cfRule type="containsText" dxfId="2705" priority="4430" operator="containsText" text="F">
      <formula>NOT(ISERROR(SEARCH("F",Y143)))</formula>
    </cfRule>
  </conditionalFormatting>
  <conditionalFormatting sqref="Y143">
    <cfRule type="containsText" dxfId="2704" priority="4429" operator="containsText" text="F">
      <formula>NOT(ISERROR(SEARCH("F",Y143)))</formula>
    </cfRule>
  </conditionalFormatting>
  <conditionalFormatting sqref="Y143">
    <cfRule type="containsText" dxfId="2703" priority="4428" operator="containsText" text="F">
      <formula>NOT(ISERROR(SEARCH("F",Y143)))</formula>
    </cfRule>
  </conditionalFormatting>
  <conditionalFormatting sqref="Y144">
    <cfRule type="containsText" dxfId="2702" priority="4427" operator="containsText" text="F">
      <formula>NOT(ISERROR(SEARCH("F",Y144)))</formula>
    </cfRule>
  </conditionalFormatting>
  <conditionalFormatting sqref="AI143:AI144">
    <cfRule type="containsText" dxfId="2701" priority="4426" operator="containsText" text="F">
      <formula>NOT(ISERROR(SEARCH("F",AI143)))</formula>
    </cfRule>
  </conditionalFormatting>
  <conditionalFormatting sqref="AJ143">
    <cfRule type="containsText" dxfId="2700" priority="4425" operator="containsText" text="F">
      <formula>NOT(ISERROR(SEARCH("F",AJ143)))</formula>
    </cfRule>
  </conditionalFormatting>
  <conditionalFormatting sqref="AK143">
    <cfRule type="containsText" dxfId="2699" priority="4424" operator="containsText" text="F">
      <formula>NOT(ISERROR(SEARCH("F",AK143)))</formula>
    </cfRule>
  </conditionalFormatting>
  <conditionalFormatting sqref="AM143">
    <cfRule type="containsText" dxfId="2698" priority="4423" operator="containsText" text="F">
      <formula>NOT(ISERROR(SEARCH("F",AM143)))</formula>
    </cfRule>
  </conditionalFormatting>
  <conditionalFormatting sqref="AN143">
    <cfRule type="containsText" dxfId="2697" priority="4422" operator="containsText" text="F">
      <formula>NOT(ISERROR(SEARCH("F",AN143)))</formula>
    </cfRule>
  </conditionalFormatting>
  <conditionalFormatting sqref="AJ143">
    <cfRule type="containsText" dxfId="2696" priority="4421" operator="containsText" text="F">
      <formula>NOT(ISERROR(SEARCH("F",AJ143)))</formula>
    </cfRule>
  </conditionalFormatting>
  <conditionalFormatting sqref="AK143">
    <cfRule type="containsText" dxfId="2695" priority="4420" operator="containsText" text="F">
      <formula>NOT(ISERROR(SEARCH("F",AK143)))</formula>
    </cfRule>
  </conditionalFormatting>
  <conditionalFormatting sqref="AK143 AM143:AN143">
    <cfRule type="containsText" dxfId="2694" priority="4419" operator="containsText" text="F">
      <formula>NOT(ISERROR(SEARCH("F",AK143)))</formula>
    </cfRule>
  </conditionalFormatting>
  <conditionalFormatting sqref="AK143 AM143:AN143">
    <cfRule type="containsText" dxfId="2693" priority="4418" operator="containsText" text="F">
      <formula>NOT(ISERROR(SEARCH("F",AK143)))</formula>
    </cfRule>
  </conditionalFormatting>
  <conditionalFormatting sqref="AN143">
    <cfRule type="containsText" dxfId="2692" priority="4417" operator="containsText" text="F">
      <formula>NOT(ISERROR(SEARCH("F",AN143)))</formula>
    </cfRule>
  </conditionalFormatting>
  <conditionalFormatting sqref="AJ144:AK144 AM144:AN144">
    <cfRule type="containsText" dxfId="2691" priority="4416" operator="containsText" text="F">
      <formula>NOT(ISERROR(SEARCH("F",AJ144)))</formula>
    </cfRule>
  </conditionalFormatting>
  <conditionalFormatting sqref="AX143:AX144">
    <cfRule type="containsText" dxfId="2690" priority="4415" operator="containsText" text="F">
      <formula>NOT(ISERROR(SEARCH("F",AX143)))</formula>
    </cfRule>
  </conditionalFormatting>
  <conditionalFormatting sqref="AY143">
    <cfRule type="containsText" dxfId="2689" priority="4414" operator="containsText" text="F">
      <formula>NOT(ISERROR(SEARCH("F",AY143)))</formula>
    </cfRule>
  </conditionalFormatting>
  <conditionalFormatting sqref="AZ143">
    <cfRule type="containsText" dxfId="2688" priority="4413" operator="containsText" text="F">
      <formula>NOT(ISERROR(SEARCH("F",AZ143)))</formula>
    </cfRule>
  </conditionalFormatting>
  <conditionalFormatting sqref="BA143">
    <cfRule type="containsText" dxfId="2687" priority="4412" operator="containsText" text="F">
      <formula>NOT(ISERROR(SEARCH("F",BA143)))</formula>
    </cfRule>
  </conditionalFormatting>
  <conditionalFormatting sqref="BB143">
    <cfRule type="containsText" dxfId="2686" priority="4411" operator="containsText" text="F">
      <formula>NOT(ISERROR(SEARCH("F",BB143)))</formula>
    </cfRule>
  </conditionalFormatting>
  <conditionalFormatting sqref="AY143">
    <cfRule type="containsText" dxfId="2685" priority="4410" operator="containsText" text="F">
      <formula>NOT(ISERROR(SEARCH("F",AY143)))</formula>
    </cfRule>
  </conditionalFormatting>
  <conditionalFormatting sqref="AZ143">
    <cfRule type="containsText" dxfId="2684" priority="4409" operator="containsText" text="F">
      <formula>NOT(ISERROR(SEARCH("F",AZ143)))</formula>
    </cfRule>
  </conditionalFormatting>
  <conditionalFormatting sqref="AZ143:BB143">
    <cfRule type="containsText" dxfId="2683" priority="4408" operator="containsText" text="F">
      <formula>NOT(ISERROR(SEARCH("F",AZ143)))</formula>
    </cfRule>
  </conditionalFormatting>
  <conditionalFormatting sqref="AZ143:BB143">
    <cfRule type="containsText" dxfId="2682" priority="4407" operator="containsText" text="F">
      <formula>NOT(ISERROR(SEARCH("F",AZ143)))</formula>
    </cfRule>
  </conditionalFormatting>
  <conditionalFormatting sqref="AL138">
    <cfRule type="containsText" dxfId="2681" priority="4404" operator="containsText" text="F">
      <formula>NOT(ISERROR(SEARCH("F",AL138)))</formula>
    </cfRule>
  </conditionalFormatting>
  <conditionalFormatting sqref="AL139 AL141:AL142">
    <cfRule type="containsText" dxfId="2680" priority="4403" operator="containsText" text="F">
      <formula>NOT(ISERROR(SEARCH("F",AL139)))</formula>
    </cfRule>
  </conditionalFormatting>
  <conditionalFormatting sqref="AL139">
    <cfRule type="cellIs" dxfId="2679" priority="4402" operator="between">
      <formula>0</formula>
      <formula>49</formula>
    </cfRule>
  </conditionalFormatting>
  <conditionalFormatting sqref="AL138">
    <cfRule type="containsText" dxfId="2678" priority="4401" operator="containsText" text="F">
      <formula>NOT(ISERROR(SEARCH("F",AL138)))</formula>
    </cfRule>
  </conditionalFormatting>
  <conditionalFormatting sqref="AL139 AL141:AL142">
    <cfRule type="containsText" dxfId="2677" priority="4400" operator="containsText" text="F">
      <formula>NOT(ISERROR(SEARCH("F",AL139)))</formula>
    </cfRule>
  </conditionalFormatting>
  <conditionalFormatting sqref="AL138:AL139 AL141:AL142">
    <cfRule type="containsText" dxfId="2676" priority="4399" operator="containsText" text="F">
      <formula>NOT(ISERROR(SEARCH("F",AL138)))</formula>
    </cfRule>
  </conditionalFormatting>
  <conditionalFormatting sqref="AL139">
    <cfRule type="cellIs" dxfId="2675" priority="4398" operator="between">
      <formula>0</formula>
      <formula>49</formula>
    </cfRule>
  </conditionalFormatting>
  <conditionalFormatting sqref="AL143">
    <cfRule type="containsText" dxfId="2674" priority="4397" operator="containsText" text="F">
      <formula>NOT(ISERROR(SEARCH("F",AL143)))</formula>
    </cfRule>
  </conditionalFormatting>
  <conditionalFormatting sqref="AL143">
    <cfRule type="containsText" dxfId="2673" priority="4396" operator="containsText" text="F">
      <formula>NOT(ISERROR(SEARCH("F",AL143)))</formula>
    </cfRule>
  </conditionalFormatting>
  <conditionalFormatting sqref="AL143">
    <cfRule type="containsText" dxfId="2672" priority="4395" operator="containsText" text="F">
      <formula>NOT(ISERROR(SEARCH("F",AL143)))</formula>
    </cfRule>
  </conditionalFormatting>
  <conditionalFormatting sqref="AL143">
    <cfRule type="containsText" dxfId="2671" priority="4394" operator="containsText" text="F">
      <formula>NOT(ISERROR(SEARCH("F",AL143)))</formula>
    </cfRule>
  </conditionalFormatting>
  <conditionalFormatting sqref="AL144">
    <cfRule type="containsText" dxfId="2670" priority="4393" operator="containsText" text="F">
      <formula>NOT(ISERROR(SEARCH("F",AL144)))</formula>
    </cfRule>
  </conditionalFormatting>
  <conditionalFormatting sqref="G141">
    <cfRule type="containsText" dxfId="2669" priority="4392" operator="containsText" text="F">
      <formula>NOT(ISERROR(SEARCH("F",G141)))</formula>
    </cfRule>
  </conditionalFormatting>
  <conditionalFormatting sqref="H141">
    <cfRule type="containsText" dxfId="2668" priority="4391" operator="containsText" text="F">
      <formula>NOT(ISERROR(SEARCH("F",H141)))</formula>
    </cfRule>
  </conditionalFormatting>
  <conditionalFormatting sqref="I141:J141">
    <cfRule type="containsText" dxfId="2667" priority="4390" operator="containsText" text="F">
      <formula>NOT(ISERROR(SEARCH("F",I141)))</formula>
    </cfRule>
  </conditionalFormatting>
  <conditionalFormatting sqref="K141:L141">
    <cfRule type="containsText" dxfId="2666" priority="4389" operator="containsText" text="F">
      <formula>NOT(ISERROR(SEARCH("F",K141)))</formula>
    </cfRule>
  </conditionalFormatting>
  <conditionalFormatting sqref="G141">
    <cfRule type="containsText" dxfId="2665" priority="4388" operator="containsText" text="F">
      <formula>NOT(ISERROR(SEARCH("F",G141)))</formula>
    </cfRule>
  </conditionalFormatting>
  <conditionalFormatting sqref="H141">
    <cfRule type="containsText" dxfId="2664" priority="4387" operator="containsText" text="F">
      <formula>NOT(ISERROR(SEARCH("F",H141)))</formula>
    </cfRule>
  </conditionalFormatting>
  <conditionalFormatting sqref="I141">
    <cfRule type="containsText" dxfId="2663" priority="4386" operator="containsText" text="F">
      <formula>NOT(ISERROR(SEARCH("F",I141)))</formula>
    </cfRule>
  </conditionalFormatting>
  <conditionalFormatting sqref="J141">
    <cfRule type="containsText" dxfId="2662" priority="4385" operator="containsText" text="F">
      <formula>NOT(ISERROR(SEARCH("F",J141)))</formula>
    </cfRule>
  </conditionalFormatting>
  <conditionalFormatting sqref="K141:L141">
    <cfRule type="containsText" dxfId="2661" priority="4384" operator="containsText" text="F">
      <formula>NOT(ISERROR(SEARCH("F",K141)))</formula>
    </cfRule>
  </conditionalFormatting>
  <conditionalFormatting sqref="K141:L141">
    <cfRule type="containsText" dxfId="2660" priority="4383" operator="containsText" text="F">
      <formula>NOT(ISERROR(SEARCH("F",K141)))</formula>
    </cfRule>
  </conditionalFormatting>
  <conditionalFormatting sqref="Y139">
    <cfRule type="cellIs" dxfId="2659" priority="4382" operator="between">
      <formula>0</formula>
      <formula>24</formula>
    </cfRule>
  </conditionalFormatting>
  <conditionalFormatting sqref="AM139">
    <cfRule type="cellIs" dxfId="2658" priority="4377" operator="between">
      <formula>0</formula>
      <formula>24</formula>
    </cfRule>
  </conditionalFormatting>
  <conditionalFormatting sqref="AN139">
    <cfRule type="containsText" dxfId="2657" priority="4376" operator="containsText" text="F">
      <formula>NOT(ISERROR(SEARCH("F",AN139)))</formula>
    </cfRule>
  </conditionalFormatting>
  <conditionalFormatting sqref="AN139">
    <cfRule type="cellIs" dxfId="2656" priority="4375" operator="between">
      <formula>0</formula>
      <formula>49</formula>
    </cfRule>
  </conditionalFormatting>
  <conditionalFormatting sqref="AN139">
    <cfRule type="containsText" dxfId="2655" priority="4374" operator="containsText" text="F">
      <formula>NOT(ISERROR(SEARCH("F",AN139)))</formula>
    </cfRule>
  </conditionalFormatting>
  <conditionalFormatting sqref="AN139">
    <cfRule type="containsText" dxfId="2654" priority="4373" operator="containsText" text="F">
      <formula>NOT(ISERROR(SEARCH("F",AN139)))</formula>
    </cfRule>
  </conditionalFormatting>
  <conditionalFormatting sqref="AN139">
    <cfRule type="cellIs" dxfId="2653" priority="4372" operator="between">
      <formula>0</formula>
      <formula>49</formula>
    </cfRule>
  </conditionalFormatting>
  <conditionalFormatting sqref="BY145:BY151">
    <cfRule type="cellIs" dxfId="2652" priority="4371" operator="equal">
      <formula>"F"</formula>
    </cfRule>
  </conditionalFormatting>
  <conditionalFormatting sqref="CA145:CA151">
    <cfRule type="containsText" dxfId="2651" priority="4370" operator="containsText" text="Drop Out">
      <formula>NOT(ISERROR(SEARCH("Drop Out",CA145)))</formula>
    </cfRule>
  </conditionalFormatting>
  <conditionalFormatting sqref="G145 G147 G149">
    <cfRule type="containsText" dxfId="2650" priority="4369" operator="containsText" text="F">
      <formula>NOT(ISERROR(SEARCH("F",G145)))</formula>
    </cfRule>
  </conditionalFormatting>
  <conditionalFormatting sqref="H145 H149">
    <cfRule type="containsText" dxfId="2649" priority="4368" operator="containsText" text="F">
      <formula>NOT(ISERROR(SEARCH("F",H145)))</formula>
    </cfRule>
  </conditionalFormatting>
  <conditionalFormatting sqref="I145:I147 I149">
    <cfRule type="containsText" dxfId="2648" priority="4367" operator="containsText" text="F">
      <formula>NOT(ISERROR(SEARCH("F",I145)))</formula>
    </cfRule>
  </conditionalFormatting>
  <conditionalFormatting sqref="J145:J147 J149">
    <cfRule type="containsText" dxfId="2647" priority="4366" operator="containsText" text="F">
      <formula>NOT(ISERROR(SEARCH("F",J145)))</formula>
    </cfRule>
  </conditionalFormatting>
  <conditionalFormatting sqref="K145">
    <cfRule type="containsText" dxfId="2646" priority="4365" operator="containsText" text="F">
      <formula>NOT(ISERROR(SEARCH("F",K145)))</formula>
    </cfRule>
  </conditionalFormatting>
  <conditionalFormatting sqref="L146:L147 L149">
    <cfRule type="containsText" dxfId="2645" priority="4364" operator="containsText" text="F">
      <formula>NOT(ISERROR(SEARCH("F",L146)))</formula>
    </cfRule>
  </conditionalFormatting>
  <conditionalFormatting sqref="K146:K147 K149">
    <cfRule type="containsText" dxfId="2644" priority="4363" operator="containsText" text="F">
      <formula>NOT(ISERROR(SEARCH("F",K146)))</formula>
    </cfRule>
  </conditionalFormatting>
  <conditionalFormatting sqref="T146 T148:T149">
    <cfRule type="containsText" dxfId="2643" priority="4361" operator="containsText" text="F">
      <formula>NOT(ISERROR(SEARCH("F",T146)))</formula>
    </cfRule>
  </conditionalFormatting>
  <conditionalFormatting sqref="U148:U149">
    <cfRule type="containsText" dxfId="2642" priority="4359" operator="containsText" text="F">
      <formula>NOT(ISERROR(SEARCH("F",U148)))</formula>
    </cfRule>
  </conditionalFormatting>
  <conditionalFormatting sqref="V146:W149">
    <cfRule type="containsText" dxfId="2641" priority="4357" operator="containsText" text="F">
      <formula>NOT(ISERROR(SEARCH("F",V146)))</formula>
    </cfRule>
  </conditionalFormatting>
  <conditionalFormatting sqref="X146:X149">
    <cfRule type="containsText" dxfId="2640" priority="4355" operator="containsText" text="F">
      <formula>NOT(ISERROR(SEARCH("F",X146)))</formula>
    </cfRule>
  </conditionalFormatting>
  <conditionalFormatting sqref="AI145:AK145 AM145:AN145">
    <cfRule type="containsText" dxfId="2639" priority="4354" operator="containsText" text="F">
      <formula>NOT(ISERROR(SEARCH("F",AI145)))</formula>
    </cfRule>
  </conditionalFormatting>
  <conditionalFormatting sqref="AI146:AK146 AM148:AN149 AI148:AK149">
    <cfRule type="containsText" dxfId="2638" priority="4353" operator="containsText" text="F">
      <formula>NOT(ISERROR(SEARCH("F",AI146)))</formula>
    </cfRule>
  </conditionalFormatting>
  <conditionalFormatting sqref="AX145:BB145">
    <cfRule type="containsText" dxfId="2637" priority="4352" operator="containsText" text="F">
      <formula>NOT(ISERROR(SEARCH("F",AX145)))</formula>
    </cfRule>
  </conditionalFormatting>
  <conditionalFormatting sqref="AX146:BB146 AX148:BB149 AX147:BA147">
    <cfRule type="containsText" dxfId="2636" priority="4351" operator="containsText" text="F">
      <formula>NOT(ISERROR(SEARCH("F",AX146)))</formula>
    </cfRule>
  </conditionalFormatting>
  <conditionalFormatting sqref="T147">
    <cfRule type="containsText" dxfId="2635" priority="4350" operator="containsText" text="F">
      <formula>NOT(ISERROR(SEARCH("F",T147)))</formula>
    </cfRule>
  </conditionalFormatting>
  <conditionalFormatting sqref="L145">
    <cfRule type="containsText" dxfId="2634" priority="4349" operator="containsText" text="F">
      <formula>NOT(ISERROR(SEARCH("F",L145)))</formula>
    </cfRule>
  </conditionalFormatting>
  <conditionalFormatting sqref="R145:R151">
    <cfRule type="containsText" dxfId="2633" priority="4347" operator="containsText" text="Probation">
      <formula>NOT(ISERROR(SEARCH("Probation",R145)))</formula>
    </cfRule>
    <cfRule type="containsText" dxfId="2632" priority="4348" operator="containsText" text="Drop">
      <formula>NOT(ISERROR(SEARCH("Drop",R145)))</formula>
    </cfRule>
  </conditionalFormatting>
  <conditionalFormatting sqref="I146:J146">
    <cfRule type="cellIs" dxfId="2631" priority="4346" operator="between">
      <formula>0</formula>
      <formula>49</formula>
    </cfRule>
  </conditionalFormatting>
  <conditionalFormatting sqref="AI146:AK146 AX146:BB146 T146 V146:X146">
    <cfRule type="cellIs" dxfId="2630" priority="4345" operator="between">
      <formula>0</formula>
      <formula>49</formula>
    </cfRule>
  </conditionalFormatting>
  <conditionalFormatting sqref="AG145:AG151">
    <cfRule type="containsText" dxfId="2629" priority="4343" operator="containsText" text="Probation">
      <formula>NOT(ISERROR(SEARCH("Probation",AG145)))</formula>
    </cfRule>
    <cfRule type="containsText" dxfId="2628" priority="4344" operator="containsText" text="Drop">
      <formula>NOT(ISERROR(SEARCH("Drop",AG145)))</formula>
    </cfRule>
  </conditionalFormatting>
  <conditionalFormatting sqref="AV145:AV151">
    <cfRule type="containsText" dxfId="2627" priority="4341" operator="containsText" text="Probation">
      <formula>NOT(ISERROR(SEARCH("Probation",AV145)))</formula>
    </cfRule>
    <cfRule type="containsText" dxfId="2626" priority="4342" operator="containsText" text="Drop">
      <formula>NOT(ISERROR(SEARCH("Drop",AV145)))</formula>
    </cfRule>
  </conditionalFormatting>
  <conditionalFormatting sqref="T146:T149">
    <cfRule type="containsText" dxfId="2625" priority="4340" operator="containsText" text="F">
      <formula>NOT(ISERROR(SEARCH("F",T146)))</formula>
    </cfRule>
  </conditionalFormatting>
  <conditionalFormatting sqref="U148:U149">
    <cfRule type="containsText" dxfId="2624" priority="4339" operator="containsText" text="F">
      <formula>NOT(ISERROR(SEARCH("F",U148)))</formula>
    </cfRule>
  </conditionalFormatting>
  <conditionalFormatting sqref="V146:V149">
    <cfRule type="containsText" dxfId="2623" priority="4338" operator="containsText" text="F">
      <formula>NOT(ISERROR(SEARCH("F",V146)))</formula>
    </cfRule>
  </conditionalFormatting>
  <conditionalFormatting sqref="W146:W149">
    <cfRule type="containsText" dxfId="2622" priority="4337" operator="containsText" text="F">
      <formula>NOT(ISERROR(SEARCH("F",W146)))</formula>
    </cfRule>
  </conditionalFormatting>
  <conditionalFormatting sqref="T146 V146:W146">
    <cfRule type="cellIs" dxfId="2621" priority="4336" operator="between">
      <formula>0</formula>
      <formula>49</formula>
    </cfRule>
  </conditionalFormatting>
  <conditionalFormatting sqref="X146:X149">
    <cfRule type="containsText" dxfId="2620" priority="4334" operator="containsText" text="F">
      <formula>NOT(ISERROR(SEARCH("F",X146)))</formula>
    </cfRule>
  </conditionalFormatting>
  <conditionalFormatting sqref="X146:X149">
    <cfRule type="containsText" dxfId="2619" priority="4333" operator="containsText" text="F">
      <formula>NOT(ISERROR(SEARCH("F",X146)))</formula>
    </cfRule>
  </conditionalFormatting>
  <conditionalFormatting sqref="X146">
    <cfRule type="cellIs" dxfId="2618" priority="4332" operator="between">
      <formula>0</formula>
      <formula>49</formula>
    </cfRule>
  </conditionalFormatting>
  <conditionalFormatting sqref="AI145">
    <cfRule type="containsText" dxfId="2617" priority="4331" operator="containsText" text="F">
      <formula>NOT(ISERROR(SEARCH("F",AI145)))</formula>
    </cfRule>
  </conditionalFormatting>
  <conditionalFormatting sqref="AI146 AI148:AI149">
    <cfRule type="containsText" dxfId="2616" priority="4330" operator="containsText" text="F">
      <formula>NOT(ISERROR(SEARCH("F",AI146)))</formula>
    </cfRule>
  </conditionalFormatting>
  <conditionalFormatting sqref="AJ145">
    <cfRule type="containsText" dxfId="2615" priority="4329" operator="containsText" text="F">
      <formula>NOT(ISERROR(SEARCH("F",AJ145)))</formula>
    </cfRule>
  </conditionalFormatting>
  <conditionalFormatting sqref="AJ146 AJ148:AJ149">
    <cfRule type="containsText" dxfId="2614" priority="4328" operator="containsText" text="F">
      <formula>NOT(ISERROR(SEARCH("F",AJ146)))</formula>
    </cfRule>
  </conditionalFormatting>
  <conditionalFormatting sqref="AK145 AM145">
    <cfRule type="containsText" dxfId="2613" priority="4327" operator="containsText" text="F">
      <formula>NOT(ISERROR(SEARCH("F",AK145)))</formula>
    </cfRule>
  </conditionalFormatting>
  <conditionalFormatting sqref="AK146 AM148:AM149 AK148:AK149">
    <cfRule type="containsText" dxfId="2612" priority="4326" operator="containsText" text="F">
      <formula>NOT(ISERROR(SEARCH("F",AK146)))</formula>
    </cfRule>
  </conditionalFormatting>
  <conditionalFormatting sqref="AN145">
    <cfRule type="containsText" dxfId="2611" priority="4325" operator="containsText" text="F">
      <formula>NOT(ISERROR(SEARCH("F",AN145)))</formula>
    </cfRule>
  </conditionalFormatting>
  <conditionalFormatting sqref="AN148:AN149">
    <cfRule type="containsText" dxfId="2610" priority="4324" operator="containsText" text="F">
      <formula>NOT(ISERROR(SEARCH("F",AN148)))</formula>
    </cfRule>
  </conditionalFormatting>
  <conditionalFormatting sqref="AI145:AI146 AI148:AI149">
    <cfRule type="containsText" dxfId="2609" priority="4322" operator="containsText" text="F">
      <formula>NOT(ISERROR(SEARCH("F",AI145)))</formula>
    </cfRule>
  </conditionalFormatting>
  <conditionalFormatting sqref="AJ145:AJ146 AJ148:AJ149">
    <cfRule type="containsText" dxfId="2608" priority="4321" operator="containsText" text="F">
      <formula>NOT(ISERROR(SEARCH("F",AJ145)))</formula>
    </cfRule>
  </conditionalFormatting>
  <conditionalFormatting sqref="AK145:AK146 AK148:AK149">
    <cfRule type="containsText" dxfId="2607" priority="4320" operator="containsText" text="F">
      <formula>NOT(ISERROR(SEARCH("F",AK145)))</formula>
    </cfRule>
  </conditionalFormatting>
  <conditionalFormatting sqref="AM145 AM148:AM149">
    <cfRule type="containsText" dxfId="2606" priority="4319" operator="containsText" text="F">
      <formula>NOT(ISERROR(SEARCH("F",AM145)))</formula>
    </cfRule>
  </conditionalFormatting>
  <conditionalFormatting sqref="AI146:AK146">
    <cfRule type="cellIs" dxfId="2605" priority="4318" operator="between">
      <formula>0</formula>
      <formula>49</formula>
    </cfRule>
  </conditionalFormatting>
  <conditionalFormatting sqref="AN145">
    <cfRule type="containsText" dxfId="2604" priority="4317" operator="containsText" text="F">
      <formula>NOT(ISERROR(SEARCH("F",AN145)))</formula>
    </cfRule>
  </conditionalFormatting>
  <conditionalFormatting sqref="AN148:AN149">
    <cfRule type="containsText" dxfId="2603" priority="4316" operator="containsText" text="F">
      <formula>NOT(ISERROR(SEARCH("F",AN148)))</formula>
    </cfRule>
  </conditionalFormatting>
  <conditionalFormatting sqref="AN145 AN148:AN149">
    <cfRule type="containsText" dxfId="2602" priority="4315" operator="containsText" text="F">
      <formula>NOT(ISERROR(SEARCH("F",AN145)))</formula>
    </cfRule>
  </conditionalFormatting>
  <conditionalFormatting sqref="AX145">
    <cfRule type="containsText" dxfId="2601" priority="4314" operator="containsText" text="F">
      <formula>NOT(ISERROR(SEARCH("F",AX145)))</formula>
    </cfRule>
  </conditionalFormatting>
  <conditionalFormatting sqref="AX146 AX148:AX149">
    <cfRule type="containsText" dxfId="2600" priority="4313" operator="containsText" text="F">
      <formula>NOT(ISERROR(SEARCH("F",AX146)))</formula>
    </cfRule>
  </conditionalFormatting>
  <conditionalFormatting sqref="AY145">
    <cfRule type="containsText" dxfId="2599" priority="4312" operator="containsText" text="F">
      <formula>NOT(ISERROR(SEARCH("F",AY145)))</formula>
    </cfRule>
  </conditionalFormatting>
  <conditionalFormatting sqref="AY146:AY149">
    <cfRule type="containsText" dxfId="2598" priority="4311" operator="containsText" text="F">
      <formula>NOT(ISERROR(SEARCH("F",AY146)))</formula>
    </cfRule>
  </conditionalFormatting>
  <conditionalFormatting sqref="AZ145:BA145">
    <cfRule type="containsText" dxfId="2597" priority="4310" operator="containsText" text="F">
      <formula>NOT(ISERROR(SEARCH("F",AZ145)))</formula>
    </cfRule>
  </conditionalFormatting>
  <conditionalFormatting sqref="AZ146:BA149">
    <cfRule type="containsText" dxfId="2596" priority="4309" operator="containsText" text="F">
      <formula>NOT(ISERROR(SEARCH("F",AZ146)))</formula>
    </cfRule>
  </conditionalFormatting>
  <conditionalFormatting sqref="BB145">
    <cfRule type="containsText" dxfId="2595" priority="4308" operator="containsText" text="F">
      <formula>NOT(ISERROR(SEARCH("F",BB145)))</formula>
    </cfRule>
  </conditionalFormatting>
  <conditionalFormatting sqref="BB146 BB148:BB149">
    <cfRule type="containsText" dxfId="2594" priority="4307" operator="containsText" text="F">
      <formula>NOT(ISERROR(SEARCH("F",BB146)))</formula>
    </cfRule>
  </conditionalFormatting>
  <conditionalFormatting sqref="AX147">
    <cfRule type="containsText" dxfId="2593" priority="4306" operator="containsText" text="F">
      <formula>NOT(ISERROR(SEARCH("F",AX147)))</formula>
    </cfRule>
  </conditionalFormatting>
  <conditionalFormatting sqref="AX145:AX149">
    <cfRule type="containsText" dxfId="2592" priority="4305" operator="containsText" text="F">
      <formula>NOT(ISERROR(SEARCH("F",AX145)))</formula>
    </cfRule>
  </conditionalFormatting>
  <conditionalFormatting sqref="AY145:AY149">
    <cfRule type="containsText" dxfId="2591" priority="4304" operator="containsText" text="F">
      <formula>NOT(ISERROR(SEARCH("F",AY145)))</formula>
    </cfRule>
  </conditionalFormatting>
  <conditionalFormatting sqref="AZ145:AZ149">
    <cfRule type="containsText" dxfId="2590" priority="4303" operator="containsText" text="F">
      <formula>NOT(ISERROR(SEARCH("F",AZ145)))</formula>
    </cfRule>
  </conditionalFormatting>
  <conditionalFormatting sqref="BA145:BA149">
    <cfRule type="containsText" dxfId="2589" priority="4302" operator="containsText" text="F">
      <formula>NOT(ISERROR(SEARCH("F",BA145)))</formula>
    </cfRule>
  </conditionalFormatting>
  <conditionalFormatting sqref="AX146:BA146">
    <cfRule type="cellIs" dxfId="2588" priority="4301" operator="between">
      <formula>0</formula>
      <formula>49</formula>
    </cfRule>
  </conditionalFormatting>
  <conditionalFormatting sqref="BB145">
    <cfRule type="containsText" dxfId="2587" priority="4300" operator="containsText" text="F">
      <formula>NOT(ISERROR(SEARCH("F",BB145)))</formula>
    </cfRule>
  </conditionalFormatting>
  <conditionalFormatting sqref="BB146 BB148:BB149">
    <cfRule type="containsText" dxfId="2586" priority="4299" operator="containsText" text="F">
      <formula>NOT(ISERROR(SEARCH("F",BB146)))</formula>
    </cfRule>
  </conditionalFormatting>
  <conditionalFormatting sqref="BB145:BB146 BB148:BB149">
    <cfRule type="containsText" dxfId="2585" priority="4298" operator="containsText" text="F">
      <formula>NOT(ISERROR(SEARCH("F",BB145)))</formula>
    </cfRule>
  </conditionalFormatting>
  <conditionalFormatting sqref="BB146">
    <cfRule type="cellIs" dxfId="2584" priority="4297" operator="between">
      <formula>0</formula>
      <formula>49</formula>
    </cfRule>
  </conditionalFormatting>
  <conditionalFormatting sqref="K145:K147 K149">
    <cfRule type="containsText" dxfId="2583" priority="4296" operator="containsText" text="F">
      <formula>NOT(ISERROR(SEARCH("F",K145)))</formula>
    </cfRule>
  </conditionalFormatting>
  <conditionalFormatting sqref="K146">
    <cfRule type="cellIs" dxfId="2582" priority="4295" operator="between">
      <formula>0</formula>
      <formula>49</formula>
    </cfRule>
  </conditionalFormatting>
  <conditionalFormatting sqref="L145:L147 L149">
    <cfRule type="containsText" dxfId="2581" priority="4294" operator="containsText" text="F">
      <formula>NOT(ISERROR(SEARCH("F",L145)))</formula>
    </cfRule>
  </conditionalFormatting>
  <conditionalFormatting sqref="L146">
    <cfRule type="cellIs" dxfId="2580" priority="4293" operator="between">
      <formula>0</formula>
      <formula>49</formula>
    </cfRule>
  </conditionalFormatting>
  <conditionalFormatting sqref="CA145:CA151">
    <cfRule type="containsText" dxfId="2579" priority="4291" operator="containsText" text="Probation">
      <formula>NOT(ISERROR(SEARCH("Probation",CA145)))</formula>
    </cfRule>
    <cfRule type="containsText" dxfId="2578" priority="4292" operator="containsText" text="Drop">
      <formula>NOT(ISERROR(SEARCH("Drop",CA145)))</formula>
    </cfRule>
  </conditionalFormatting>
  <conditionalFormatting sqref="AG145:AG151">
    <cfRule type="containsText" dxfId="2577" priority="4289" operator="containsText" text="Probation">
      <formula>NOT(ISERROR(SEARCH("Probation",AG145)))</formula>
    </cfRule>
    <cfRule type="containsText" dxfId="2576" priority="4290" operator="containsText" text="Drop">
      <formula>NOT(ISERROR(SEARCH("Drop",AG145)))</formula>
    </cfRule>
  </conditionalFormatting>
  <conditionalFormatting sqref="AV145:AV151">
    <cfRule type="containsText" dxfId="2575" priority="4287" operator="containsText" text="Probation">
      <formula>NOT(ISERROR(SEARCH("Probation",AV145)))</formula>
    </cfRule>
    <cfRule type="containsText" dxfId="2574" priority="4288" operator="containsText" text="Drop">
      <formula>NOT(ISERROR(SEARCH("Drop",AV145)))</formula>
    </cfRule>
  </conditionalFormatting>
  <conditionalFormatting sqref="AV145:AV151">
    <cfRule type="containsText" dxfId="2573" priority="4285" operator="containsText" text="Probation">
      <formula>NOT(ISERROR(SEARCH("Probation",AV145)))</formula>
    </cfRule>
    <cfRule type="containsText" dxfId="2572" priority="4286" operator="containsText" text="Drop">
      <formula>NOT(ISERROR(SEARCH("Drop",AV145)))</formula>
    </cfRule>
  </conditionalFormatting>
  <conditionalFormatting sqref="BJ145:BJ151">
    <cfRule type="containsText" dxfId="2571" priority="4283" operator="containsText" text="Probation">
      <formula>NOT(ISERROR(SEARCH("Probation",BJ145)))</formula>
    </cfRule>
    <cfRule type="containsText" dxfId="2570" priority="4284" operator="containsText" text="Drop">
      <formula>NOT(ISERROR(SEARCH("Drop",BJ145)))</formula>
    </cfRule>
  </conditionalFormatting>
  <conditionalFormatting sqref="BJ145:BJ151">
    <cfRule type="containsText" dxfId="2569" priority="4281" operator="containsText" text="Probation">
      <formula>NOT(ISERROR(SEARCH("Probation",BJ145)))</formula>
    </cfRule>
    <cfRule type="containsText" dxfId="2568" priority="4282" operator="containsText" text="Drop">
      <formula>NOT(ISERROR(SEARCH("Drop",BJ145)))</formula>
    </cfRule>
  </conditionalFormatting>
  <conditionalFormatting sqref="BJ145:BJ151">
    <cfRule type="containsText" dxfId="2567" priority="4279" operator="containsText" text="Probation">
      <formula>NOT(ISERROR(SEARCH("Probation",BJ145)))</formula>
    </cfRule>
    <cfRule type="containsText" dxfId="2566" priority="4280" operator="containsText" text="Drop">
      <formula>NOT(ISERROR(SEARCH("Drop",BJ145)))</formula>
    </cfRule>
  </conditionalFormatting>
  <conditionalFormatting sqref="G146">
    <cfRule type="cellIs" dxfId="2565" priority="4278" operator="between">
      <formula>0</formula>
      <formula>24</formula>
    </cfRule>
  </conditionalFormatting>
  <conditionalFormatting sqref="BB150">
    <cfRule type="containsText" dxfId="2564" priority="4225" operator="containsText" text="F">
      <formula>NOT(ISERROR(SEARCH("F",BB150)))</formula>
    </cfRule>
  </conditionalFormatting>
  <conditionalFormatting sqref="AY151:BB151">
    <cfRule type="containsText" dxfId="2563" priority="4224" operator="containsText" text="F">
      <formula>NOT(ISERROR(SEARCH("F",AY151)))</formula>
    </cfRule>
  </conditionalFormatting>
  <conditionalFormatting sqref="G150:G151">
    <cfRule type="containsText" dxfId="2562" priority="4277" operator="containsText" text="F">
      <formula>NOT(ISERROR(SEARCH("F",G150)))</formula>
    </cfRule>
  </conditionalFormatting>
  <conditionalFormatting sqref="H150">
    <cfRule type="containsText" dxfId="2561" priority="4276" operator="containsText" text="F">
      <formula>NOT(ISERROR(SEARCH("F",H150)))</formula>
    </cfRule>
  </conditionalFormatting>
  <conditionalFormatting sqref="I150">
    <cfRule type="containsText" dxfId="2560" priority="4275" operator="containsText" text="F">
      <formula>NOT(ISERROR(SEARCH("F",I150)))</formula>
    </cfRule>
  </conditionalFormatting>
  <conditionalFormatting sqref="J150">
    <cfRule type="containsText" dxfId="2559" priority="4274" operator="containsText" text="F">
      <formula>NOT(ISERROR(SEARCH("F",J150)))</formula>
    </cfRule>
  </conditionalFormatting>
  <conditionalFormatting sqref="K150">
    <cfRule type="containsText" dxfId="2558" priority="4273" operator="containsText" text="F">
      <formula>NOT(ISERROR(SEARCH("F",K150)))</formula>
    </cfRule>
  </conditionalFormatting>
  <conditionalFormatting sqref="H150">
    <cfRule type="containsText" dxfId="2557" priority="4272" operator="containsText" text="F">
      <formula>NOT(ISERROR(SEARCH("F",H150)))</formula>
    </cfRule>
  </conditionalFormatting>
  <conditionalFormatting sqref="I150">
    <cfRule type="containsText" dxfId="2556" priority="4271" operator="containsText" text="F">
      <formula>NOT(ISERROR(SEARCH("F",I150)))</formula>
    </cfRule>
  </conditionalFormatting>
  <conditionalFormatting sqref="I150:K150">
    <cfRule type="containsText" dxfId="2555" priority="4270" operator="containsText" text="F">
      <formula>NOT(ISERROR(SEARCH("F",I150)))</formula>
    </cfRule>
  </conditionalFormatting>
  <conditionalFormatting sqref="I150:K150">
    <cfRule type="containsText" dxfId="2554" priority="4269" operator="containsText" text="F">
      <formula>NOT(ISERROR(SEARCH("F",I150)))</formula>
    </cfRule>
  </conditionalFormatting>
  <conditionalFormatting sqref="K150">
    <cfRule type="containsText" dxfId="2553" priority="4268" operator="containsText" text="F">
      <formula>NOT(ISERROR(SEARCH("F",K150)))</formula>
    </cfRule>
  </conditionalFormatting>
  <conditionalFormatting sqref="H151:K151">
    <cfRule type="containsText" dxfId="2552" priority="4267" operator="containsText" text="F">
      <formula>NOT(ISERROR(SEARCH("F",H151)))</formula>
    </cfRule>
  </conditionalFormatting>
  <conditionalFormatting sqref="L150">
    <cfRule type="containsText" dxfId="2551" priority="4266" operator="containsText" text="F">
      <formula>NOT(ISERROR(SEARCH("F",L150)))</formula>
    </cfRule>
  </conditionalFormatting>
  <conditionalFormatting sqref="L150">
    <cfRule type="containsText" dxfId="2550" priority="4265" operator="containsText" text="F">
      <formula>NOT(ISERROR(SEARCH("F",L150)))</formula>
    </cfRule>
  </conditionalFormatting>
  <conditionalFormatting sqref="L150">
    <cfRule type="containsText" dxfId="2549" priority="4264" operator="containsText" text="F">
      <formula>NOT(ISERROR(SEARCH("F",L150)))</formula>
    </cfRule>
  </conditionalFormatting>
  <conditionalFormatting sqref="L150">
    <cfRule type="containsText" dxfId="2548" priority="4263" operator="containsText" text="F">
      <formula>NOT(ISERROR(SEARCH("F",L150)))</formula>
    </cfRule>
  </conditionalFormatting>
  <conditionalFormatting sqref="L151">
    <cfRule type="containsText" dxfId="2547" priority="4262" operator="containsText" text="F">
      <formula>NOT(ISERROR(SEARCH("F",L151)))</formula>
    </cfRule>
  </conditionalFormatting>
  <conditionalFormatting sqref="T150:T151">
    <cfRule type="containsText" dxfId="2546" priority="4261" operator="containsText" text="F">
      <formula>NOT(ISERROR(SEARCH("F",T150)))</formula>
    </cfRule>
  </conditionalFormatting>
  <conditionalFormatting sqref="U150">
    <cfRule type="containsText" dxfId="2545" priority="4260" operator="containsText" text="F">
      <formula>NOT(ISERROR(SEARCH("F",U150)))</formula>
    </cfRule>
  </conditionalFormatting>
  <conditionalFormatting sqref="V150">
    <cfRule type="containsText" dxfId="2544" priority="4259" operator="containsText" text="F">
      <formula>NOT(ISERROR(SEARCH("F",V150)))</formula>
    </cfRule>
  </conditionalFormatting>
  <conditionalFormatting sqref="W150">
    <cfRule type="containsText" dxfId="2543" priority="4258" operator="containsText" text="F">
      <formula>NOT(ISERROR(SEARCH("F",W150)))</formula>
    </cfRule>
  </conditionalFormatting>
  <conditionalFormatting sqref="X150">
    <cfRule type="containsText" dxfId="2542" priority="4257" operator="containsText" text="F">
      <formula>NOT(ISERROR(SEARCH("F",X150)))</formula>
    </cfRule>
  </conditionalFormatting>
  <conditionalFormatting sqref="U150">
    <cfRule type="containsText" dxfId="2541" priority="4256" operator="containsText" text="F">
      <formula>NOT(ISERROR(SEARCH("F",U150)))</formula>
    </cfRule>
  </conditionalFormatting>
  <conditionalFormatting sqref="V150">
    <cfRule type="containsText" dxfId="2540" priority="4255" operator="containsText" text="F">
      <formula>NOT(ISERROR(SEARCH("F",V150)))</formula>
    </cfRule>
  </conditionalFormatting>
  <conditionalFormatting sqref="V150:X150">
    <cfRule type="containsText" dxfId="2539" priority="4254" operator="containsText" text="F">
      <formula>NOT(ISERROR(SEARCH("F",V150)))</formula>
    </cfRule>
  </conditionalFormatting>
  <conditionalFormatting sqref="V150:X150">
    <cfRule type="containsText" dxfId="2538" priority="4253" operator="containsText" text="F">
      <formula>NOT(ISERROR(SEARCH("F",V150)))</formula>
    </cfRule>
  </conditionalFormatting>
  <conditionalFormatting sqref="X150">
    <cfRule type="containsText" dxfId="2537" priority="4252" operator="containsText" text="F">
      <formula>NOT(ISERROR(SEARCH("F",X150)))</formula>
    </cfRule>
  </conditionalFormatting>
  <conditionalFormatting sqref="U151:X151">
    <cfRule type="containsText" dxfId="2536" priority="4251" operator="containsText" text="F">
      <formula>NOT(ISERROR(SEARCH("F",U151)))</formula>
    </cfRule>
  </conditionalFormatting>
  <conditionalFormatting sqref="Y150">
    <cfRule type="containsText" dxfId="2535" priority="4250" operator="containsText" text="F">
      <formula>NOT(ISERROR(SEARCH("F",Y150)))</formula>
    </cfRule>
  </conditionalFormatting>
  <conditionalFormatting sqref="Y150">
    <cfRule type="containsText" dxfId="2534" priority="4249" operator="containsText" text="F">
      <formula>NOT(ISERROR(SEARCH("F",Y150)))</formula>
    </cfRule>
  </conditionalFormatting>
  <conditionalFormatting sqref="Y150">
    <cfRule type="containsText" dxfId="2533" priority="4248" operator="containsText" text="F">
      <formula>NOT(ISERROR(SEARCH("F",Y150)))</formula>
    </cfRule>
  </conditionalFormatting>
  <conditionalFormatting sqref="Y150">
    <cfRule type="containsText" dxfId="2532" priority="4247" operator="containsText" text="F">
      <formula>NOT(ISERROR(SEARCH("F",Y150)))</formula>
    </cfRule>
  </conditionalFormatting>
  <conditionalFormatting sqref="Y151">
    <cfRule type="containsText" dxfId="2531" priority="4246" operator="containsText" text="F">
      <formula>NOT(ISERROR(SEARCH("F",Y151)))</formula>
    </cfRule>
  </conditionalFormatting>
  <conditionalFormatting sqref="AI150:AI151">
    <cfRule type="containsText" dxfId="2530" priority="4245" operator="containsText" text="F">
      <formula>NOT(ISERROR(SEARCH("F",AI150)))</formula>
    </cfRule>
  </conditionalFormatting>
  <conditionalFormatting sqref="AJ150">
    <cfRule type="containsText" dxfId="2529" priority="4244" operator="containsText" text="F">
      <formula>NOT(ISERROR(SEARCH("F",AJ150)))</formula>
    </cfRule>
  </conditionalFormatting>
  <conditionalFormatting sqref="AK150">
    <cfRule type="containsText" dxfId="2528" priority="4243" operator="containsText" text="F">
      <formula>NOT(ISERROR(SEARCH("F",AK150)))</formula>
    </cfRule>
  </conditionalFormatting>
  <conditionalFormatting sqref="AM150">
    <cfRule type="containsText" dxfId="2527" priority="4242" operator="containsText" text="F">
      <formula>NOT(ISERROR(SEARCH("F",AM150)))</formula>
    </cfRule>
  </conditionalFormatting>
  <conditionalFormatting sqref="AN150">
    <cfRule type="containsText" dxfId="2526" priority="4241" operator="containsText" text="F">
      <formula>NOT(ISERROR(SEARCH("F",AN150)))</formula>
    </cfRule>
  </conditionalFormatting>
  <conditionalFormatting sqref="AJ150">
    <cfRule type="containsText" dxfId="2525" priority="4240" operator="containsText" text="F">
      <formula>NOT(ISERROR(SEARCH("F",AJ150)))</formula>
    </cfRule>
  </conditionalFormatting>
  <conditionalFormatting sqref="AK150">
    <cfRule type="containsText" dxfId="2524" priority="4239" operator="containsText" text="F">
      <formula>NOT(ISERROR(SEARCH("F",AK150)))</formula>
    </cfRule>
  </conditionalFormatting>
  <conditionalFormatting sqref="AK150 AM150:AN150">
    <cfRule type="containsText" dxfId="2523" priority="4238" operator="containsText" text="F">
      <formula>NOT(ISERROR(SEARCH("F",AK150)))</formula>
    </cfRule>
  </conditionalFormatting>
  <conditionalFormatting sqref="AK150 AM150:AN150">
    <cfRule type="containsText" dxfId="2522" priority="4237" operator="containsText" text="F">
      <formula>NOT(ISERROR(SEARCH("F",AK150)))</formula>
    </cfRule>
  </conditionalFormatting>
  <conditionalFormatting sqref="AN150">
    <cfRule type="containsText" dxfId="2521" priority="4236" operator="containsText" text="F">
      <formula>NOT(ISERROR(SEARCH("F",AN150)))</formula>
    </cfRule>
  </conditionalFormatting>
  <conditionalFormatting sqref="AJ151:AK151 AM151:AN151">
    <cfRule type="containsText" dxfId="2520" priority="4235" operator="containsText" text="F">
      <formula>NOT(ISERROR(SEARCH("F",AJ151)))</formula>
    </cfRule>
  </conditionalFormatting>
  <conditionalFormatting sqref="AX150:AX151">
    <cfRule type="containsText" dxfId="2519" priority="4234" operator="containsText" text="F">
      <formula>NOT(ISERROR(SEARCH("F",AX150)))</formula>
    </cfRule>
  </conditionalFormatting>
  <conditionalFormatting sqref="AY150">
    <cfRule type="containsText" dxfId="2518" priority="4233" operator="containsText" text="F">
      <formula>NOT(ISERROR(SEARCH("F",AY150)))</formula>
    </cfRule>
  </conditionalFormatting>
  <conditionalFormatting sqref="AZ150">
    <cfRule type="containsText" dxfId="2517" priority="4232" operator="containsText" text="F">
      <formula>NOT(ISERROR(SEARCH("F",AZ150)))</formula>
    </cfRule>
  </conditionalFormatting>
  <conditionalFormatting sqref="BA150">
    <cfRule type="containsText" dxfId="2516" priority="4231" operator="containsText" text="F">
      <formula>NOT(ISERROR(SEARCH("F",BA150)))</formula>
    </cfRule>
  </conditionalFormatting>
  <conditionalFormatting sqref="BB150">
    <cfRule type="containsText" dxfId="2515" priority="4230" operator="containsText" text="F">
      <formula>NOT(ISERROR(SEARCH("F",BB150)))</formula>
    </cfRule>
  </conditionalFormatting>
  <conditionalFormatting sqref="AY150">
    <cfRule type="containsText" dxfId="2514" priority="4229" operator="containsText" text="F">
      <formula>NOT(ISERROR(SEARCH("F",AY150)))</formula>
    </cfRule>
  </conditionalFormatting>
  <conditionalFormatting sqref="AZ150">
    <cfRule type="containsText" dxfId="2513" priority="4228" operator="containsText" text="F">
      <formula>NOT(ISERROR(SEARCH("F",AZ150)))</formula>
    </cfRule>
  </conditionalFormatting>
  <conditionalFormatting sqref="AZ150:BB150">
    <cfRule type="containsText" dxfId="2512" priority="4227" operator="containsText" text="F">
      <formula>NOT(ISERROR(SEARCH("F",AZ150)))</formula>
    </cfRule>
  </conditionalFormatting>
  <conditionalFormatting sqref="AZ150:BB150">
    <cfRule type="containsText" dxfId="2511" priority="4226" operator="containsText" text="F">
      <formula>NOT(ISERROR(SEARCH("F",AZ150)))</formula>
    </cfRule>
  </conditionalFormatting>
  <conditionalFormatting sqref="AL145">
    <cfRule type="containsText" dxfId="2510" priority="4223" operator="containsText" text="F">
      <formula>NOT(ISERROR(SEARCH("F",AL145)))</formula>
    </cfRule>
  </conditionalFormatting>
  <conditionalFormatting sqref="AL146 AL148:AL149">
    <cfRule type="containsText" dxfId="2509" priority="4222" operator="containsText" text="F">
      <formula>NOT(ISERROR(SEARCH("F",AL146)))</formula>
    </cfRule>
  </conditionalFormatting>
  <conditionalFormatting sqref="AL146">
    <cfRule type="cellIs" dxfId="2508" priority="4221" operator="between">
      <formula>0</formula>
      <formula>49</formula>
    </cfRule>
  </conditionalFormatting>
  <conditionalFormatting sqref="AL145">
    <cfRule type="containsText" dxfId="2507" priority="4220" operator="containsText" text="F">
      <formula>NOT(ISERROR(SEARCH("F",AL145)))</formula>
    </cfRule>
  </conditionalFormatting>
  <conditionalFormatting sqref="AL146 AL148:AL149">
    <cfRule type="containsText" dxfId="2506" priority="4219" operator="containsText" text="F">
      <formula>NOT(ISERROR(SEARCH("F",AL146)))</formula>
    </cfRule>
  </conditionalFormatting>
  <conditionalFormatting sqref="AL145:AL146 AL148:AL149">
    <cfRule type="containsText" dxfId="2505" priority="4218" operator="containsText" text="F">
      <formula>NOT(ISERROR(SEARCH("F",AL145)))</formula>
    </cfRule>
  </conditionalFormatting>
  <conditionalFormatting sqref="AL146">
    <cfRule type="cellIs" dxfId="2504" priority="4217" operator="between">
      <formula>0</formula>
      <formula>49</formula>
    </cfRule>
  </conditionalFormatting>
  <conditionalFormatting sqref="AL150">
    <cfRule type="containsText" dxfId="2503" priority="4216" operator="containsText" text="F">
      <formula>NOT(ISERROR(SEARCH("F",AL150)))</formula>
    </cfRule>
  </conditionalFormatting>
  <conditionalFormatting sqref="AL150">
    <cfRule type="containsText" dxfId="2502" priority="4215" operator="containsText" text="F">
      <formula>NOT(ISERROR(SEARCH("F",AL150)))</formula>
    </cfRule>
  </conditionalFormatting>
  <conditionalFormatting sqref="AL150">
    <cfRule type="containsText" dxfId="2501" priority="4214" operator="containsText" text="F">
      <formula>NOT(ISERROR(SEARCH("F",AL150)))</formula>
    </cfRule>
  </conditionalFormatting>
  <conditionalFormatting sqref="AL150">
    <cfRule type="containsText" dxfId="2500" priority="4213" operator="containsText" text="F">
      <formula>NOT(ISERROR(SEARCH("F",AL150)))</formula>
    </cfRule>
  </conditionalFormatting>
  <conditionalFormatting sqref="AL151">
    <cfRule type="containsText" dxfId="2499" priority="4212" operator="containsText" text="F">
      <formula>NOT(ISERROR(SEARCH("F",AL151)))</formula>
    </cfRule>
  </conditionalFormatting>
  <conditionalFormatting sqref="G148">
    <cfRule type="containsText" dxfId="2498" priority="4211" operator="containsText" text="F">
      <formula>NOT(ISERROR(SEARCH("F",G148)))</formula>
    </cfRule>
  </conditionalFormatting>
  <conditionalFormatting sqref="H148">
    <cfRule type="containsText" dxfId="2497" priority="4210" operator="containsText" text="F">
      <formula>NOT(ISERROR(SEARCH("F",H148)))</formula>
    </cfRule>
  </conditionalFormatting>
  <conditionalFormatting sqref="I148:J148">
    <cfRule type="containsText" dxfId="2496" priority="4209" operator="containsText" text="F">
      <formula>NOT(ISERROR(SEARCH("F",I148)))</formula>
    </cfRule>
  </conditionalFormatting>
  <conditionalFormatting sqref="K148:L148">
    <cfRule type="containsText" dxfId="2495" priority="4208" operator="containsText" text="F">
      <formula>NOT(ISERROR(SEARCH("F",K148)))</formula>
    </cfRule>
  </conditionalFormatting>
  <conditionalFormatting sqref="G148">
    <cfRule type="containsText" dxfId="2494" priority="4207" operator="containsText" text="F">
      <formula>NOT(ISERROR(SEARCH("F",G148)))</formula>
    </cfRule>
  </conditionalFormatting>
  <conditionalFormatting sqref="H148">
    <cfRule type="containsText" dxfId="2493" priority="4206" operator="containsText" text="F">
      <formula>NOT(ISERROR(SEARCH("F",H148)))</formula>
    </cfRule>
  </conditionalFormatting>
  <conditionalFormatting sqref="I148">
    <cfRule type="containsText" dxfId="2492" priority="4205" operator="containsText" text="F">
      <formula>NOT(ISERROR(SEARCH("F",I148)))</formula>
    </cfRule>
  </conditionalFormatting>
  <conditionalFormatting sqref="J148">
    <cfRule type="containsText" dxfId="2491" priority="4204" operator="containsText" text="F">
      <formula>NOT(ISERROR(SEARCH("F",J148)))</formula>
    </cfRule>
  </conditionalFormatting>
  <conditionalFormatting sqref="K148:L148">
    <cfRule type="containsText" dxfId="2490" priority="4203" operator="containsText" text="F">
      <formula>NOT(ISERROR(SEARCH("F",K148)))</formula>
    </cfRule>
  </conditionalFormatting>
  <conditionalFormatting sqref="K148:L148">
    <cfRule type="containsText" dxfId="2489" priority="4202" operator="containsText" text="F">
      <formula>NOT(ISERROR(SEARCH("F",K148)))</formula>
    </cfRule>
  </conditionalFormatting>
  <conditionalFormatting sqref="Y146">
    <cfRule type="cellIs" dxfId="2488" priority="4201" operator="between">
      <formula>0</formula>
      <formula>24</formula>
    </cfRule>
  </conditionalFormatting>
  <conditionalFormatting sqref="AM146">
    <cfRule type="cellIs" dxfId="2487" priority="4196" operator="between">
      <formula>0</formula>
      <formula>24</formula>
    </cfRule>
  </conditionalFormatting>
  <conditionalFormatting sqref="AN146">
    <cfRule type="containsText" dxfId="2486" priority="4195" operator="containsText" text="F">
      <formula>NOT(ISERROR(SEARCH("F",AN146)))</formula>
    </cfRule>
  </conditionalFormatting>
  <conditionalFormatting sqref="AN146">
    <cfRule type="cellIs" dxfId="2485" priority="4194" operator="between">
      <formula>0</formula>
      <formula>49</formula>
    </cfRule>
  </conditionalFormatting>
  <conditionalFormatting sqref="AN146">
    <cfRule type="containsText" dxfId="2484" priority="4193" operator="containsText" text="F">
      <formula>NOT(ISERROR(SEARCH("F",AN146)))</formula>
    </cfRule>
  </conditionalFormatting>
  <conditionalFormatting sqref="AN146">
    <cfRule type="containsText" dxfId="2483" priority="4192" operator="containsText" text="F">
      <formula>NOT(ISERROR(SEARCH("F",AN146)))</formula>
    </cfRule>
  </conditionalFormatting>
  <conditionalFormatting sqref="AN146">
    <cfRule type="cellIs" dxfId="2482" priority="4191" operator="between">
      <formula>0</formula>
      <formula>49</formula>
    </cfRule>
  </conditionalFormatting>
  <conditionalFormatting sqref="BY152:BY158">
    <cfRule type="cellIs" dxfId="2481" priority="4190" operator="equal">
      <formula>"F"</formula>
    </cfRule>
  </conditionalFormatting>
  <conditionalFormatting sqref="CA152:CA158">
    <cfRule type="containsText" dxfId="2480" priority="4189" operator="containsText" text="Drop Out">
      <formula>NOT(ISERROR(SEARCH("Drop Out",CA152)))</formula>
    </cfRule>
  </conditionalFormatting>
  <conditionalFormatting sqref="G152 G154 G156">
    <cfRule type="containsText" dxfId="2479" priority="4188" operator="containsText" text="F">
      <formula>NOT(ISERROR(SEARCH("F",G152)))</formula>
    </cfRule>
  </conditionalFormatting>
  <conditionalFormatting sqref="H152 H156">
    <cfRule type="containsText" dxfId="2478" priority="4187" operator="containsText" text="F">
      <formula>NOT(ISERROR(SEARCH("F",H152)))</formula>
    </cfRule>
  </conditionalFormatting>
  <conditionalFormatting sqref="I152:I154 I156">
    <cfRule type="containsText" dxfId="2477" priority="4186" operator="containsText" text="F">
      <formula>NOT(ISERROR(SEARCH("F",I152)))</formula>
    </cfRule>
  </conditionalFormatting>
  <conditionalFormatting sqref="J152:J154 J156">
    <cfRule type="containsText" dxfId="2476" priority="4185" operator="containsText" text="F">
      <formula>NOT(ISERROR(SEARCH("F",J152)))</formula>
    </cfRule>
  </conditionalFormatting>
  <conditionalFormatting sqref="K152">
    <cfRule type="containsText" dxfId="2475" priority="4184" operator="containsText" text="F">
      <formula>NOT(ISERROR(SEARCH("F",K152)))</formula>
    </cfRule>
  </conditionalFormatting>
  <conditionalFormatting sqref="L153:L154 L156">
    <cfRule type="containsText" dxfId="2474" priority="4183" operator="containsText" text="F">
      <formula>NOT(ISERROR(SEARCH("F",L153)))</formula>
    </cfRule>
  </conditionalFormatting>
  <conditionalFormatting sqref="K153:K154 K156">
    <cfRule type="containsText" dxfId="2473" priority="4182" operator="containsText" text="F">
      <formula>NOT(ISERROR(SEARCH("F",K153)))</formula>
    </cfRule>
  </conditionalFormatting>
  <conditionalFormatting sqref="T153 T155:T156">
    <cfRule type="containsText" dxfId="2472" priority="4180" operator="containsText" text="F">
      <formula>NOT(ISERROR(SEARCH("F",T153)))</formula>
    </cfRule>
  </conditionalFormatting>
  <conditionalFormatting sqref="U155:U156">
    <cfRule type="containsText" dxfId="2471" priority="4178" operator="containsText" text="F">
      <formula>NOT(ISERROR(SEARCH("F",U155)))</formula>
    </cfRule>
  </conditionalFormatting>
  <conditionalFormatting sqref="V153:W156">
    <cfRule type="containsText" dxfId="2470" priority="4176" operator="containsText" text="F">
      <formula>NOT(ISERROR(SEARCH("F",V153)))</formula>
    </cfRule>
  </conditionalFormatting>
  <conditionalFormatting sqref="X155:Y156 X153:X154">
    <cfRule type="containsText" dxfId="2469" priority="4174" operator="containsText" text="F">
      <formula>NOT(ISERROR(SEARCH("F",X153)))</formula>
    </cfRule>
  </conditionalFormatting>
  <conditionalFormatting sqref="AI152:AK152 AM152:AN152">
    <cfRule type="containsText" dxfId="2468" priority="4173" operator="containsText" text="F">
      <formula>NOT(ISERROR(SEARCH("F",AI152)))</formula>
    </cfRule>
  </conditionalFormatting>
  <conditionalFormatting sqref="AI153:AK153 AM155:AN156 AI155:AK156">
    <cfRule type="containsText" dxfId="2467" priority="4172" operator="containsText" text="F">
      <formula>NOT(ISERROR(SEARCH("F",AI153)))</formula>
    </cfRule>
  </conditionalFormatting>
  <conditionalFormatting sqref="AX152:BB152">
    <cfRule type="containsText" dxfId="2466" priority="4171" operator="containsText" text="F">
      <formula>NOT(ISERROR(SEARCH("F",AX152)))</formula>
    </cfRule>
  </conditionalFormatting>
  <conditionalFormatting sqref="AX155:BB156 AX153:BA154">
    <cfRule type="containsText" dxfId="2465" priority="4170" operator="containsText" text="F">
      <formula>NOT(ISERROR(SEARCH("F",AX153)))</formula>
    </cfRule>
  </conditionalFormatting>
  <conditionalFormatting sqref="T154">
    <cfRule type="containsText" dxfId="2464" priority="4169" operator="containsText" text="F">
      <formula>NOT(ISERROR(SEARCH("F",T154)))</formula>
    </cfRule>
  </conditionalFormatting>
  <conditionalFormatting sqref="L152">
    <cfRule type="containsText" dxfId="2463" priority="4168" operator="containsText" text="F">
      <formula>NOT(ISERROR(SEARCH("F",L152)))</formula>
    </cfRule>
  </conditionalFormatting>
  <conditionalFormatting sqref="R152:R158">
    <cfRule type="containsText" dxfId="2462" priority="4166" operator="containsText" text="Probation">
      <formula>NOT(ISERROR(SEARCH("Probation",R152)))</formula>
    </cfRule>
    <cfRule type="containsText" dxfId="2461" priority="4167" operator="containsText" text="Drop">
      <formula>NOT(ISERROR(SEARCH("Drop",R152)))</formula>
    </cfRule>
  </conditionalFormatting>
  <conditionalFormatting sqref="I153:J153">
    <cfRule type="cellIs" dxfId="2460" priority="4165" operator="between">
      <formula>0</formula>
      <formula>49</formula>
    </cfRule>
  </conditionalFormatting>
  <conditionalFormatting sqref="AI153:AK153 AX153:BA153 T153 V153:X153">
    <cfRule type="cellIs" dxfId="2459" priority="4164" operator="between">
      <formula>0</formula>
      <formula>49</formula>
    </cfRule>
  </conditionalFormatting>
  <conditionalFormatting sqref="AG152:AG158">
    <cfRule type="containsText" dxfId="2458" priority="4162" operator="containsText" text="Probation">
      <formula>NOT(ISERROR(SEARCH("Probation",AG152)))</formula>
    </cfRule>
    <cfRule type="containsText" dxfId="2457" priority="4163" operator="containsText" text="Drop">
      <formula>NOT(ISERROR(SEARCH("Drop",AG152)))</formula>
    </cfRule>
  </conditionalFormatting>
  <conditionalFormatting sqref="AV152:AV158">
    <cfRule type="containsText" dxfId="2456" priority="4160" operator="containsText" text="Probation">
      <formula>NOT(ISERROR(SEARCH("Probation",AV152)))</formula>
    </cfRule>
    <cfRule type="containsText" dxfId="2455" priority="4161" operator="containsText" text="Drop">
      <formula>NOT(ISERROR(SEARCH("Drop",AV152)))</formula>
    </cfRule>
  </conditionalFormatting>
  <conditionalFormatting sqref="T153:T156">
    <cfRule type="containsText" dxfId="2454" priority="4159" operator="containsText" text="F">
      <formula>NOT(ISERROR(SEARCH("F",T153)))</formula>
    </cfRule>
  </conditionalFormatting>
  <conditionalFormatting sqref="U155:U156">
    <cfRule type="containsText" dxfId="2453" priority="4158" operator="containsText" text="F">
      <formula>NOT(ISERROR(SEARCH("F",U155)))</formula>
    </cfRule>
  </conditionalFormatting>
  <conditionalFormatting sqref="V153:V156">
    <cfRule type="containsText" dxfId="2452" priority="4157" operator="containsText" text="F">
      <formula>NOT(ISERROR(SEARCH("F",V153)))</formula>
    </cfRule>
  </conditionalFormatting>
  <conditionalFormatting sqref="W153:W156">
    <cfRule type="containsText" dxfId="2451" priority="4156" operator="containsText" text="F">
      <formula>NOT(ISERROR(SEARCH("F",W153)))</formula>
    </cfRule>
  </conditionalFormatting>
  <conditionalFormatting sqref="T153 V153:W153">
    <cfRule type="cellIs" dxfId="2450" priority="4155" operator="between">
      <formula>0</formula>
      <formula>49</formula>
    </cfRule>
  </conditionalFormatting>
  <conditionalFormatting sqref="X155:Y156 X153:X154">
    <cfRule type="containsText" dxfId="2449" priority="4153" operator="containsText" text="F">
      <formula>NOT(ISERROR(SEARCH("F",X153)))</formula>
    </cfRule>
  </conditionalFormatting>
  <conditionalFormatting sqref="X155:Y156 X153:X154">
    <cfRule type="containsText" dxfId="2448" priority="4152" operator="containsText" text="F">
      <formula>NOT(ISERROR(SEARCH("F",X153)))</formula>
    </cfRule>
  </conditionalFormatting>
  <conditionalFormatting sqref="X153">
    <cfRule type="cellIs" dxfId="2447" priority="4151" operator="between">
      <formula>0</formula>
      <formula>49</formula>
    </cfRule>
  </conditionalFormatting>
  <conditionalFormatting sqref="AI152">
    <cfRule type="containsText" dxfId="2446" priority="4150" operator="containsText" text="F">
      <formula>NOT(ISERROR(SEARCH("F",AI152)))</formula>
    </cfRule>
  </conditionalFormatting>
  <conditionalFormatting sqref="AI153 AI155:AI156">
    <cfRule type="containsText" dxfId="2445" priority="4149" operator="containsText" text="F">
      <formula>NOT(ISERROR(SEARCH("F",AI153)))</formula>
    </cfRule>
  </conditionalFormatting>
  <conditionalFormatting sqref="AJ152">
    <cfRule type="containsText" dxfId="2444" priority="4148" operator="containsText" text="F">
      <formula>NOT(ISERROR(SEARCH("F",AJ152)))</formula>
    </cfRule>
  </conditionalFormatting>
  <conditionalFormatting sqref="AJ153 AJ155:AJ156">
    <cfRule type="containsText" dxfId="2443" priority="4147" operator="containsText" text="F">
      <formula>NOT(ISERROR(SEARCH("F",AJ153)))</formula>
    </cfRule>
  </conditionalFormatting>
  <conditionalFormatting sqref="AK152 AM152">
    <cfRule type="containsText" dxfId="2442" priority="4146" operator="containsText" text="F">
      <formula>NOT(ISERROR(SEARCH("F",AK152)))</formula>
    </cfRule>
  </conditionalFormatting>
  <conditionalFormatting sqref="AK153 AM155:AM156 AK155:AK156">
    <cfRule type="containsText" dxfId="2441" priority="4145" operator="containsText" text="F">
      <formula>NOT(ISERROR(SEARCH("F",AK153)))</formula>
    </cfRule>
  </conditionalFormatting>
  <conditionalFormatting sqref="AN152">
    <cfRule type="containsText" dxfId="2440" priority="4144" operator="containsText" text="F">
      <formula>NOT(ISERROR(SEARCH("F",AN152)))</formula>
    </cfRule>
  </conditionalFormatting>
  <conditionalFormatting sqref="AN155:AN156">
    <cfRule type="containsText" dxfId="2439" priority="4143" operator="containsText" text="F">
      <formula>NOT(ISERROR(SEARCH("F",AN155)))</formula>
    </cfRule>
  </conditionalFormatting>
  <conditionalFormatting sqref="AI152:AI153 AI155:AI156">
    <cfRule type="containsText" dxfId="2438" priority="4141" operator="containsText" text="F">
      <formula>NOT(ISERROR(SEARCH("F",AI152)))</formula>
    </cfRule>
  </conditionalFormatting>
  <conditionalFormatting sqref="AJ152:AJ153 AJ155:AJ156">
    <cfRule type="containsText" dxfId="2437" priority="4140" operator="containsText" text="F">
      <formula>NOT(ISERROR(SEARCH("F",AJ152)))</formula>
    </cfRule>
  </conditionalFormatting>
  <conditionalFormatting sqref="AK152:AK153 AK155:AK156">
    <cfRule type="containsText" dxfId="2436" priority="4139" operator="containsText" text="F">
      <formula>NOT(ISERROR(SEARCH("F",AK152)))</formula>
    </cfRule>
  </conditionalFormatting>
  <conditionalFormatting sqref="AM152 AM155:AM156">
    <cfRule type="containsText" dxfId="2435" priority="4138" operator="containsText" text="F">
      <formula>NOT(ISERROR(SEARCH("F",AM152)))</formula>
    </cfRule>
  </conditionalFormatting>
  <conditionalFormatting sqref="AI153:AK153">
    <cfRule type="cellIs" dxfId="2434" priority="4137" operator="between">
      <formula>0</formula>
      <formula>49</formula>
    </cfRule>
  </conditionalFormatting>
  <conditionalFormatting sqref="AN152">
    <cfRule type="containsText" dxfId="2433" priority="4136" operator="containsText" text="F">
      <formula>NOT(ISERROR(SEARCH("F",AN152)))</formula>
    </cfRule>
  </conditionalFormatting>
  <conditionalFormatting sqref="AN155:AN156">
    <cfRule type="containsText" dxfId="2432" priority="4135" operator="containsText" text="F">
      <formula>NOT(ISERROR(SEARCH("F",AN155)))</formula>
    </cfRule>
  </conditionalFormatting>
  <conditionalFormatting sqref="AN152 AN155:AN156">
    <cfRule type="containsText" dxfId="2431" priority="4134" operator="containsText" text="F">
      <formula>NOT(ISERROR(SEARCH("F",AN152)))</formula>
    </cfRule>
  </conditionalFormatting>
  <conditionalFormatting sqref="AX152">
    <cfRule type="containsText" dxfId="2430" priority="4133" operator="containsText" text="F">
      <formula>NOT(ISERROR(SEARCH("F",AX152)))</formula>
    </cfRule>
  </conditionalFormatting>
  <conditionalFormatting sqref="AX153 AX155:AX156">
    <cfRule type="containsText" dxfId="2429" priority="4132" operator="containsText" text="F">
      <formula>NOT(ISERROR(SEARCH("F",AX153)))</formula>
    </cfRule>
  </conditionalFormatting>
  <conditionalFormatting sqref="AY152">
    <cfRule type="containsText" dxfId="2428" priority="4131" operator="containsText" text="F">
      <formula>NOT(ISERROR(SEARCH("F",AY152)))</formula>
    </cfRule>
  </conditionalFormatting>
  <conditionalFormatting sqref="AY153:AY156">
    <cfRule type="containsText" dxfId="2427" priority="4130" operator="containsText" text="F">
      <formula>NOT(ISERROR(SEARCH("F",AY153)))</formula>
    </cfRule>
  </conditionalFormatting>
  <conditionalFormatting sqref="AZ152:BA152">
    <cfRule type="containsText" dxfId="2426" priority="4129" operator="containsText" text="F">
      <formula>NOT(ISERROR(SEARCH("F",AZ152)))</formula>
    </cfRule>
  </conditionalFormatting>
  <conditionalFormatting sqref="AZ153:BA156">
    <cfRule type="containsText" dxfId="2425" priority="4128" operator="containsText" text="F">
      <formula>NOT(ISERROR(SEARCH("F",AZ153)))</formula>
    </cfRule>
  </conditionalFormatting>
  <conditionalFormatting sqref="BB152">
    <cfRule type="containsText" dxfId="2424" priority="4127" operator="containsText" text="F">
      <formula>NOT(ISERROR(SEARCH("F",BB152)))</formula>
    </cfRule>
  </conditionalFormatting>
  <conditionalFormatting sqref="BB155:BB156">
    <cfRule type="containsText" dxfId="2423" priority="4126" operator="containsText" text="F">
      <formula>NOT(ISERROR(SEARCH("F",BB155)))</formula>
    </cfRule>
  </conditionalFormatting>
  <conditionalFormatting sqref="AX154">
    <cfRule type="containsText" dxfId="2422" priority="4125" operator="containsText" text="F">
      <formula>NOT(ISERROR(SEARCH("F",AX154)))</formula>
    </cfRule>
  </conditionalFormatting>
  <conditionalFormatting sqref="AX152:AX156">
    <cfRule type="containsText" dxfId="2421" priority="4124" operator="containsText" text="F">
      <formula>NOT(ISERROR(SEARCH("F",AX152)))</formula>
    </cfRule>
  </conditionalFormatting>
  <conditionalFormatting sqref="AY152:AY156">
    <cfRule type="containsText" dxfId="2420" priority="4123" operator="containsText" text="F">
      <formula>NOT(ISERROR(SEARCH("F",AY152)))</formula>
    </cfRule>
  </conditionalFormatting>
  <conditionalFormatting sqref="AZ152:AZ156">
    <cfRule type="containsText" dxfId="2419" priority="4122" operator="containsText" text="F">
      <formula>NOT(ISERROR(SEARCH("F",AZ152)))</formula>
    </cfRule>
  </conditionalFormatting>
  <conditionalFormatting sqref="BA152:BA156">
    <cfRule type="containsText" dxfId="2418" priority="4121" operator="containsText" text="F">
      <formula>NOT(ISERROR(SEARCH("F",BA152)))</formula>
    </cfRule>
  </conditionalFormatting>
  <conditionalFormatting sqref="AX153:BA153">
    <cfRule type="cellIs" dxfId="2417" priority="4120" operator="between">
      <formula>0</formula>
      <formula>49</formula>
    </cfRule>
  </conditionalFormatting>
  <conditionalFormatting sqref="BB152">
    <cfRule type="containsText" dxfId="2416" priority="4119" operator="containsText" text="F">
      <formula>NOT(ISERROR(SEARCH("F",BB152)))</formula>
    </cfRule>
  </conditionalFormatting>
  <conditionalFormatting sqref="BB155:BB156">
    <cfRule type="containsText" dxfId="2415" priority="4118" operator="containsText" text="F">
      <formula>NOT(ISERROR(SEARCH("F",BB155)))</formula>
    </cfRule>
  </conditionalFormatting>
  <conditionalFormatting sqref="BB152 BB155:BB156">
    <cfRule type="containsText" dxfId="2414" priority="4117" operator="containsText" text="F">
      <formula>NOT(ISERROR(SEARCH("F",BB152)))</formula>
    </cfRule>
  </conditionalFormatting>
  <conditionalFormatting sqref="K152:K154 K156">
    <cfRule type="containsText" dxfId="2413" priority="4115" operator="containsText" text="F">
      <formula>NOT(ISERROR(SEARCH("F",K152)))</formula>
    </cfRule>
  </conditionalFormatting>
  <conditionalFormatting sqref="K153">
    <cfRule type="cellIs" dxfId="2412" priority="4114" operator="between">
      <formula>0</formula>
      <formula>49</formula>
    </cfRule>
  </conditionalFormatting>
  <conditionalFormatting sqref="L152:L154 L156">
    <cfRule type="containsText" dxfId="2411" priority="4113" operator="containsText" text="F">
      <formula>NOT(ISERROR(SEARCH("F",L152)))</formula>
    </cfRule>
  </conditionalFormatting>
  <conditionalFormatting sqref="L153">
    <cfRule type="cellIs" dxfId="2410" priority="4112" operator="between">
      <formula>0</formula>
      <formula>49</formula>
    </cfRule>
  </conditionalFormatting>
  <conditionalFormatting sqref="CA152:CA158">
    <cfRule type="containsText" dxfId="2409" priority="4110" operator="containsText" text="Probation">
      <formula>NOT(ISERROR(SEARCH("Probation",CA152)))</formula>
    </cfRule>
    <cfRule type="containsText" dxfId="2408" priority="4111" operator="containsText" text="Drop">
      <formula>NOT(ISERROR(SEARCH("Drop",CA152)))</formula>
    </cfRule>
  </conditionalFormatting>
  <conditionalFormatting sqref="AG152:AG158">
    <cfRule type="containsText" dxfId="2407" priority="4108" operator="containsText" text="Probation">
      <formula>NOT(ISERROR(SEARCH("Probation",AG152)))</formula>
    </cfRule>
    <cfRule type="containsText" dxfId="2406" priority="4109" operator="containsText" text="Drop">
      <formula>NOT(ISERROR(SEARCH("Drop",AG152)))</formula>
    </cfRule>
  </conditionalFormatting>
  <conditionalFormatting sqref="AV152:AV158">
    <cfRule type="containsText" dxfId="2405" priority="4106" operator="containsText" text="Probation">
      <formula>NOT(ISERROR(SEARCH("Probation",AV152)))</formula>
    </cfRule>
    <cfRule type="containsText" dxfId="2404" priority="4107" operator="containsText" text="Drop">
      <formula>NOT(ISERROR(SEARCH("Drop",AV152)))</formula>
    </cfRule>
  </conditionalFormatting>
  <conditionalFormatting sqref="AV152:AV158">
    <cfRule type="containsText" dxfId="2403" priority="4104" operator="containsText" text="Probation">
      <formula>NOT(ISERROR(SEARCH("Probation",AV152)))</formula>
    </cfRule>
    <cfRule type="containsText" dxfId="2402" priority="4105" operator="containsText" text="Drop">
      <formula>NOT(ISERROR(SEARCH("Drop",AV152)))</formula>
    </cfRule>
  </conditionalFormatting>
  <conditionalFormatting sqref="BJ152:BJ158">
    <cfRule type="containsText" dxfId="2401" priority="4102" operator="containsText" text="Probation">
      <formula>NOT(ISERROR(SEARCH("Probation",BJ152)))</formula>
    </cfRule>
    <cfRule type="containsText" dxfId="2400" priority="4103" operator="containsText" text="Drop">
      <formula>NOT(ISERROR(SEARCH("Drop",BJ152)))</formula>
    </cfRule>
  </conditionalFormatting>
  <conditionalFormatting sqref="BJ152:BJ158">
    <cfRule type="containsText" dxfId="2399" priority="4100" operator="containsText" text="Probation">
      <formula>NOT(ISERROR(SEARCH("Probation",BJ152)))</formula>
    </cfRule>
    <cfRule type="containsText" dxfId="2398" priority="4101" operator="containsText" text="Drop">
      <formula>NOT(ISERROR(SEARCH("Drop",BJ152)))</formula>
    </cfRule>
  </conditionalFormatting>
  <conditionalFormatting sqref="BJ152:BJ158">
    <cfRule type="containsText" dxfId="2397" priority="4098" operator="containsText" text="Probation">
      <formula>NOT(ISERROR(SEARCH("Probation",BJ152)))</formula>
    </cfRule>
    <cfRule type="containsText" dxfId="2396" priority="4099" operator="containsText" text="Drop">
      <formula>NOT(ISERROR(SEARCH("Drop",BJ152)))</formula>
    </cfRule>
  </conditionalFormatting>
  <conditionalFormatting sqref="G153">
    <cfRule type="cellIs" dxfId="2395" priority="4097" operator="between">
      <formula>0</formula>
      <formula>24</formula>
    </cfRule>
  </conditionalFormatting>
  <conditionalFormatting sqref="BB157">
    <cfRule type="containsText" dxfId="2394" priority="4044" operator="containsText" text="F">
      <formula>NOT(ISERROR(SEARCH("F",BB157)))</formula>
    </cfRule>
  </conditionalFormatting>
  <conditionalFormatting sqref="AY158:BB158">
    <cfRule type="containsText" dxfId="2393" priority="4043" operator="containsText" text="F">
      <formula>NOT(ISERROR(SEARCH("F",AY158)))</formula>
    </cfRule>
  </conditionalFormatting>
  <conditionalFormatting sqref="G157:G158">
    <cfRule type="containsText" dxfId="2392" priority="4096" operator="containsText" text="F">
      <formula>NOT(ISERROR(SEARCH("F",G157)))</formula>
    </cfRule>
  </conditionalFormatting>
  <conditionalFormatting sqref="H157">
    <cfRule type="containsText" dxfId="2391" priority="4095" operator="containsText" text="F">
      <formula>NOT(ISERROR(SEARCH("F",H157)))</formula>
    </cfRule>
  </conditionalFormatting>
  <conditionalFormatting sqref="I157">
    <cfRule type="containsText" dxfId="2390" priority="4094" operator="containsText" text="F">
      <formula>NOT(ISERROR(SEARCH("F",I157)))</formula>
    </cfRule>
  </conditionalFormatting>
  <conditionalFormatting sqref="J157">
    <cfRule type="containsText" dxfId="2389" priority="4093" operator="containsText" text="F">
      <formula>NOT(ISERROR(SEARCH("F",J157)))</formula>
    </cfRule>
  </conditionalFormatting>
  <conditionalFormatting sqref="K157">
    <cfRule type="containsText" dxfId="2388" priority="4092" operator="containsText" text="F">
      <formula>NOT(ISERROR(SEARCH("F",K157)))</formula>
    </cfRule>
  </conditionalFormatting>
  <conditionalFormatting sqref="H157">
    <cfRule type="containsText" dxfId="2387" priority="4091" operator="containsText" text="F">
      <formula>NOT(ISERROR(SEARCH("F",H157)))</formula>
    </cfRule>
  </conditionalFormatting>
  <conditionalFormatting sqref="I157">
    <cfRule type="containsText" dxfId="2386" priority="4090" operator="containsText" text="F">
      <formula>NOT(ISERROR(SEARCH("F",I157)))</formula>
    </cfRule>
  </conditionalFormatting>
  <conditionalFormatting sqref="I157:K157">
    <cfRule type="containsText" dxfId="2385" priority="4089" operator="containsText" text="F">
      <formula>NOT(ISERROR(SEARCH("F",I157)))</formula>
    </cfRule>
  </conditionalFormatting>
  <conditionalFormatting sqref="I157:K157">
    <cfRule type="containsText" dxfId="2384" priority="4088" operator="containsText" text="F">
      <formula>NOT(ISERROR(SEARCH("F",I157)))</formula>
    </cfRule>
  </conditionalFormatting>
  <conditionalFormatting sqref="K157">
    <cfRule type="containsText" dxfId="2383" priority="4087" operator="containsText" text="F">
      <formula>NOT(ISERROR(SEARCH("F",K157)))</formula>
    </cfRule>
  </conditionalFormatting>
  <conditionalFormatting sqref="H158:K158">
    <cfRule type="containsText" dxfId="2382" priority="4086" operator="containsText" text="F">
      <formula>NOT(ISERROR(SEARCH("F",H158)))</formula>
    </cfRule>
  </conditionalFormatting>
  <conditionalFormatting sqref="L157">
    <cfRule type="containsText" dxfId="2381" priority="4085" operator="containsText" text="F">
      <formula>NOT(ISERROR(SEARCH("F",L157)))</formula>
    </cfRule>
  </conditionalFormatting>
  <conditionalFormatting sqref="L157">
    <cfRule type="containsText" dxfId="2380" priority="4084" operator="containsText" text="F">
      <formula>NOT(ISERROR(SEARCH("F",L157)))</formula>
    </cfRule>
  </conditionalFormatting>
  <conditionalFormatting sqref="L157">
    <cfRule type="containsText" dxfId="2379" priority="4083" operator="containsText" text="F">
      <formula>NOT(ISERROR(SEARCH("F",L157)))</formula>
    </cfRule>
  </conditionalFormatting>
  <conditionalFormatting sqref="L157">
    <cfRule type="containsText" dxfId="2378" priority="4082" operator="containsText" text="F">
      <formula>NOT(ISERROR(SEARCH("F",L157)))</formula>
    </cfRule>
  </conditionalFormatting>
  <conditionalFormatting sqref="L158">
    <cfRule type="containsText" dxfId="2377" priority="4081" operator="containsText" text="F">
      <formula>NOT(ISERROR(SEARCH("F",L158)))</formula>
    </cfRule>
  </conditionalFormatting>
  <conditionalFormatting sqref="T157:T158">
    <cfRule type="containsText" dxfId="2376" priority="4080" operator="containsText" text="F">
      <formula>NOT(ISERROR(SEARCH("F",T157)))</formula>
    </cfRule>
  </conditionalFormatting>
  <conditionalFormatting sqref="U157">
    <cfRule type="containsText" dxfId="2375" priority="4079" operator="containsText" text="F">
      <formula>NOT(ISERROR(SEARCH("F",U157)))</formula>
    </cfRule>
  </conditionalFormatting>
  <conditionalFormatting sqref="V157">
    <cfRule type="containsText" dxfId="2374" priority="4078" operator="containsText" text="F">
      <formula>NOT(ISERROR(SEARCH("F",V157)))</formula>
    </cfRule>
  </conditionalFormatting>
  <conditionalFormatting sqref="W157">
    <cfRule type="containsText" dxfId="2373" priority="4077" operator="containsText" text="F">
      <formula>NOT(ISERROR(SEARCH("F",W157)))</formula>
    </cfRule>
  </conditionalFormatting>
  <conditionalFormatting sqref="X157">
    <cfRule type="containsText" dxfId="2372" priority="4076" operator="containsText" text="F">
      <formula>NOT(ISERROR(SEARCH("F",X157)))</formula>
    </cfRule>
  </conditionalFormatting>
  <conditionalFormatting sqref="U157">
    <cfRule type="containsText" dxfId="2371" priority="4075" operator="containsText" text="F">
      <formula>NOT(ISERROR(SEARCH("F",U157)))</formula>
    </cfRule>
  </conditionalFormatting>
  <conditionalFormatting sqref="V157">
    <cfRule type="containsText" dxfId="2370" priority="4074" operator="containsText" text="F">
      <formula>NOT(ISERROR(SEARCH("F",V157)))</formula>
    </cfRule>
  </conditionalFormatting>
  <conditionalFormatting sqref="V157:X157">
    <cfRule type="containsText" dxfId="2369" priority="4073" operator="containsText" text="F">
      <formula>NOT(ISERROR(SEARCH("F",V157)))</formula>
    </cfRule>
  </conditionalFormatting>
  <conditionalFormatting sqref="V157:X157">
    <cfRule type="containsText" dxfId="2368" priority="4072" operator="containsText" text="F">
      <formula>NOT(ISERROR(SEARCH("F",V157)))</formula>
    </cfRule>
  </conditionalFormatting>
  <conditionalFormatting sqref="X157">
    <cfRule type="containsText" dxfId="2367" priority="4071" operator="containsText" text="F">
      <formula>NOT(ISERROR(SEARCH("F",X157)))</formula>
    </cfRule>
  </conditionalFormatting>
  <conditionalFormatting sqref="U158:X158">
    <cfRule type="containsText" dxfId="2366" priority="4070" operator="containsText" text="F">
      <formula>NOT(ISERROR(SEARCH("F",U158)))</formula>
    </cfRule>
  </conditionalFormatting>
  <conditionalFormatting sqref="Y157">
    <cfRule type="containsText" dxfId="2365" priority="4069" operator="containsText" text="F">
      <formula>NOT(ISERROR(SEARCH("F",Y157)))</formula>
    </cfRule>
  </conditionalFormatting>
  <conditionalFormatting sqref="Y157">
    <cfRule type="containsText" dxfId="2364" priority="4068" operator="containsText" text="F">
      <formula>NOT(ISERROR(SEARCH("F",Y157)))</formula>
    </cfRule>
  </conditionalFormatting>
  <conditionalFormatting sqref="Y157">
    <cfRule type="containsText" dxfId="2363" priority="4067" operator="containsText" text="F">
      <formula>NOT(ISERROR(SEARCH("F",Y157)))</formula>
    </cfRule>
  </conditionalFormatting>
  <conditionalFormatting sqref="Y157">
    <cfRule type="containsText" dxfId="2362" priority="4066" operator="containsText" text="F">
      <formula>NOT(ISERROR(SEARCH("F",Y157)))</formula>
    </cfRule>
  </conditionalFormatting>
  <conditionalFormatting sqref="Y158">
    <cfRule type="containsText" dxfId="2361" priority="4065" operator="containsText" text="F">
      <formula>NOT(ISERROR(SEARCH("F",Y158)))</formula>
    </cfRule>
  </conditionalFormatting>
  <conditionalFormatting sqref="AI157:AI158">
    <cfRule type="containsText" dxfId="2360" priority="4064" operator="containsText" text="F">
      <formula>NOT(ISERROR(SEARCH("F",AI157)))</formula>
    </cfRule>
  </conditionalFormatting>
  <conditionalFormatting sqref="AJ157">
    <cfRule type="containsText" dxfId="2359" priority="4063" operator="containsText" text="F">
      <formula>NOT(ISERROR(SEARCH("F",AJ157)))</formula>
    </cfRule>
  </conditionalFormatting>
  <conditionalFormatting sqref="AK157">
    <cfRule type="containsText" dxfId="2358" priority="4062" operator="containsText" text="F">
      <formula>NOT(ISERROR(SEARCH("F",AK157)))</formula>
    </cfRule>
  </conditionalFormatting>
  <conditionalFormatting sqref="AM157">
    <cfRule type="containsText" dxfId="2357" priority="4061" operator="containsText" text="F">
      <formula>NOT(ISERROR(SEARCH("F",AM157)))</formula>
    </cfRule>
  </conditionalFormatting>
  <conditionalFormatting sqref="AN157">
    <cfRule type="containsText" dxfId="2356" priority="4060" operator="containsText" text="F">
      <formula>NOT(ISERROR(SEARCH("F",AN157)))</formula>
    </cfRule>
  </conditionalFormatting>
  <conditionalFormatting sqref="AJ157">
    <cfRule type="containsText" dxfId="2355" priority="4059" operator="containsText" text="F">
      <formula>NOT(ISERROR(SEARCH("F",AJ157)))</formula>
    </cfRule>
  </conditionalFormatting>
  <conditionalFormatting sqref="AK157">
    <cfRule type="containsText" dxfId="2354" priority="4058" operator="containsText" text="F">
      <formula>NOT(ISERROR(SEARCH("F",AK157)))</formula>
    </cfRule>
  </conditionalFormatting>
  <conditionalFormatting sqref="AK157 AM157:AN157">
    <cfRule type="containsText" dxfId="2353" priority="4057" operator="containsText" text="F">
      <formula>NOT(ISERROR(SEARCH("F",AK157)))</formula>
    </cfRule>
  </conditionalFormatting>
  <conditionalFormatting sqref="AK157 AM157:AN157">
    <cfRule type="containsText" dxfId="2352" priority="4056" operator="containsText" text="F">
      <formula>NOT(ISERROR(SEARCH("F",AK157)))</formula>
    </cfRule>
  </conditionalFormatting>
  <conditionalFormatting sqref="AN157">
    <cfRule type="containsText" dxfId="2351" priority="4055" operator="containsText" text="F">
      <formula>NOT(ISERROR(SEARCH("F",AN157)))</formula>
    </cfRule>
  </conditionalFormatting>
  <conditionalFormatting sqref="AJ158:AK158 AM158:AN158">
    <cfRule type="containsText" dxfId="2350" priority="4054" operator="containsText" text="F">
      <formula>NOT(ISERROR(SEARCH("F",AJ158)))</formula>
    </cfRule>
  </conditionalFormatting>
  <conditionalFormatting sqref="AX157:AX158">
    <cfRule type="containsText" dxfId="2349" priority="4053" operator="containsText" text="F">
      <formula>NOT(ISERROR(SEARCH("F",AX157)))</formula>
    </cfRule>
  </conditionalFormatting>
  <conditionalFormatting sqref="AY157">
    <cfRule type="containsText" dxfId="2348" priority="4052" operator="containsText" text="F">
      <formula>NOT(ISERROR(SEARCH("F",AY157)))</formula>
    </cfRule>
  </conditionalFormatting>
  <conditionalFormatting sqref="AZ157">
    <cfRule type="containsText" dxfId="2347" priority="4051" operator="containsText" text="F">
      <formula>NOT(ISERROR(SEARCH("F",AZ157)))</formula>
    </cfRule>
  </conditionalFormatting>
  <conditionalFormatting sqref="BA157">
    <cfRule type="containsText" dxfId="2346" priority="4050" operator="containsText" text="F">
      <formula>NOT(ISERROR(SEARCH("F",BA157)))</formula>
    </cfRule>
  </conditionalFormatting>
  <conditionalFormatting sqref="BB157">
    <cfRule type="containsText" dxfId="2345" priority="4049" operator="containsText" text="F">
      <formula>NOT(ISERROR(SEARCH("F",BB157)))</formula>
    </cfRule>
  </conditionalFormatting>
  <conditionalFormatting sqref="AY157">
    <cfRule type="containsText" dxfId="2344" priority="4048" operator="containsText" text="F">
      <formula>NOT(ISERROR(SEARCH("F",AY157)))</formula>
    </cfRule>
  </conditionalFormatting>
  <conditionalFormatting sqref="AZ157">
    <cfRule type="containsText" dxfId="2343" priority="4047" operator="containsText" text="F">
      <formula>NOT(ISERROR(SEARCH("F",AZ157)))</formula>
    </cfRule>
  </conditionalFormatting>
  <conditionalFormatting sqref="AZ157:BB157">
    <cfRule type="containsText" dxfId="2342" priority="4046" operator="containsText" text="F">
      <formula>NOT(ISERROR(SEARCH("F",AZ157)))</formula>
    </cfRule>
  </conditionalFormatting>
  <conditionalFormatting sqref="AZ157:BB157">
    <cfRule type="containsText" dxfId="2341" priority="4045" operator="containsText" text="F">
      <formula>NOT(ISERROR(SEARCH("F",AZ157)))</formula>
    </cfRule>
  </conditionalFormatting>
  <conditionalFormatting sqref="AL152">
    <cfRule type="containsText" dxfId="2340" priority="4042" operator="containsText" text="F">
      <formula>NOT(ISERROR(SEARCH("F",AL152)))</formula>
    </cfRule>
  </conditionalFormatting>
  <conditionalFormatting sqref="AL153 AL155:AL156">
    <cfRule type="containsText" dxfId="2339" priority="4041" operator="containsText" text="F">
      <formula>NOT(ISERROR(SEARCH("F",AL153)))</formula>
    </cfRule>
  </conditionalFormatting>
  <conditionalFormatting sqref="AL153">
    <cfRule type="cellIs" dxfId="2338" priority="4040" operator="between">
      <formula>0</formula>
      <formula>49</formula>
    </cfRule>
  </conditionalFormatting>
  <conditionalFormatting sqref="AL152">
    <cfRule type="containsText" dxfId="2337" priority="4039" operator="containsText" text="F">
      <formula>NOT(ISERROR(SEARCH("F",AL152)))</formula>
    </cfRule>
  </conditionalFormatting>
  <conditionalFormatting sqref="AL153 AL155:AL156">
    <cfRule type="containsText" dxfId="2336" priority="4038" operator="containsText" text="F">
      <formula>NOT(ISERROR(SEARCH("F",AL153)))</formula>
    </cfRule>
  </conditionalFormatting>
  <conditionalFormatting sqref="AL152:AL153 AL155:AL156">
    <cfRule type="containsText" dxfId="2335" priority="4037" operator="containsText" text="F">
      <formula>NOT(ISERROR(SEARCH("F",AL152)))</formula>
    </cfRule>
  </conditionalFormatting>
  <conditionalFormatting sqref="AL153">
    <cfRule type="cellIs" dxfId="2334" priority="4036" operator="between">
      <formula>0</formula>
      <formula>49</formula>
    </cfRule>
  </conditionalFormatting>
  <conditionalFormatting sqref="AL157">
    <cfRule type="containsText" dxfId="2333" priority="4035" operator="containsText" text="F">
      <formula>NOT(ISERROR(SEARCH("F",AL157)))</formula>
    </cfRule>
  </conditionalFormatting>
  <conditionalFormatting sqref="AL157">
    <cfRule type="containsText" dxfId="2332" priority="4034" operator="containsText" text="F">
      <formula>NOT(ISERROR(SEARCH("F",AL157)))</formula>
    </cfRule>
  </conditionalFormatting>
  <conditionalFormatting sqref="AL157">
    <cfRule type="containsText" dxfId="2331" priority="4033" operator="containsText" text="F">
      <formula>NOT(ISERROR(SEARCH("F",AL157)))</formula>
    </cfRule>
  </conditionalFormatting>
  <conditionalFormatting sqref="AL157">
    <cfRule type="containsText" dxfId="2330" priority="4032" operator="containsText" text="F">
      <formula>NOT(ISERROR(SEARCH("F",AL157)))</formula>
    </cfRule>
  </conditionalFormatting>
  <conditionalFormatting sqref="AL158">
    <cfRule type="containsText" dxfId="2329" priority="4031" operator="containsText" text="F">
      <formula>NOT(ISERROR(SEARCH("F",AL158)))</formula>
    </cfRule>
  </conditionalFormatting>
  <conditionalFormatting sqref="G155">
    <cfRule type="containsText" dxfId="2328" priority="4030" operator="containsText" text="F">
      <formula>NOT(ISERROR(SEARCH("F",G155)))</formula>
    </cfRule>
  </conditionalFormatting>
  <conditionalFormatting sqref="H155">
    <cfRule type="containsText" dxfId="2327" priority="4029" operator="containsText" text="F">
      <formula>NOT(ISERROR(SEARCH("F",H155)))</formula>
    </cfRule>
  </conditionalFormatting>
  <conditionalFormatting sqref="I155:J155">
    <cfRule type="containsText" dxfId="2326" priority="4028" operator="containsText" text="F">
      <formula>NOT(ISERROR(SEARCH("F",I155)))</formula>
    </cfRule>
  </conditionalFormatting>
  <conditionalFormatting sqref="K155:L155">
    <cfRule type="containsText" dxfId="2325" priority="4027" operator="containsText" text="F">
      <formula>NOT(ISERROR(SEARCH("F",K155)))</formula>
    </cfRule>
  </conditionalFormatting>
  <conditionalFormatting sqref="G155">
    <cfRule type="containsText" dxfId="2324" priority="4026" operator="containsText" text="F">
      <formula>NOT(ISERROR(SEARCH("F",G155)))</formula>
    </cfRule>
  </conditionalFormatting>
  <conditionalFormatting sqref="H155">
    <cfRule type="containsText" dxfId="2323" priority="4025" operator="containsText" text="F">
      <formula>NOT(ISERROR(SEARCH("F",H155)))</formula>
    </cfRule>
  </conditionalFormatting>
  <conditionalFormatting sqref="I155">
    <cfRule type="containsText" dxfId="2322" priority="4024" operator="containsText" text="F">
      <formula>NOT(ISERROR(SEARCH("F",I155)))</formula>
    </cfRule>
  </conditionalFormatting>
  <conditionalFormatting sqref="J155">
    <cfRule type="containsText" dxfId="2321" priority="4023" operator="containsText" text="F">
      <formula>NOT(ISERROR(SEARCH("F",J155)))</formula>
    </cfRule>
  </conditionalFormatting>
  <conditionalFormatting sqref="K155:L155">
    <cfRule type="containsText" dxfId="2320" priority="4022" operator="containsText" text="F">
      <formula>NOT(ISERROR(SEARCH("F",K155)))</formula>
    </cfRule>
  </conditionalFormatting>
  <conditionalFormatting sqref="K155:L155">
    <cfRule type="containsText" dxfId="2319" priority="4021" operator="containsText" text="F">
      <formula>NOT(ISERROR(SEARCH("F",K155)))</formula>
    </cfRule>
  </conditionalFormatting>
  <conditionalFormatting sqref="Y153">
    <cfRule type="cellIs" dxfId="2318" priority="4020" operator="between">
      <formula>0</formula>
      <formula>24</formula>
    </cfRule>
  </conditionalFormatting>
  <conditionalFormatting sqref="AM153">
    <cfRule type="cellIs" dxfId="2317" priority="4015" operator="between">
      <formula>0</formula>
      <formula>24</formula>
    </cfRule>
  </conditionalFormatting>
  <conditionalFormatting sqref="AN153">
    <cfRule type="containsText" dxfId="2316" priority="4014" operator="containsText" text="F">
      <formula>NOT(ISERROR(SEARCH("F",AN153)))</formula>
    </cfRule>
  </conditionalFormatting>
  <conditionalFormatting sqref="AN153">
    <cfRule type="cellIs" dxfId="2315" priority="4013" operator="between">
      <formula>0</formula>
      <formula>49</formula>
    </cfRule>
  </conditionalFormatting>
  <conditionalFormatting sqref="AN153">
    <cfRule type="containsText" dxfId="2314" priority="4012" operator="containsText" text="F">
      <formula>NOT(ISERROR(SEARCH("F",AN153)))</formula>
    </cfRule>
  </conditionalFormatting>
  <conditionalFormatting sqref="AN153">
    <cfRule type="containsText" dxfId="2313" priority="4011" operator="containsText" text="F">
      <formula>NOT(ISERROR(SEARCH("F",AN153)))</formula>
    </cfRule>
  </conditionalFormatting>
  <conditionalFormatting sqref="AN153">
    <cfRule type="cellIs" dxfId="2312" priority="4010" operator="between">
      <formula>0</formula>
      <formula>49</formula>
    </cfRule>
  </conditionalFormatting>
  <conditionalFormatting sqref="BY159:BY165">
    <cfRule type="cellIs" dxfId="2311" priority="4009" operator="equal">
      <formula>"F"</formula>
    </cfRule>
  </conditionalFormatting>
  <conditionalFormatting sqref="CA159:CA165">
    <cfRule type="containsText" dxfId="2310" priority="4008" operator="containsText" text="Drop Out">
      <formula>NOT(ISERROR(SEARCH("Drop Out",CA159)))</formula>
    </cfRule>
  </conditionalFormatting>
  <conditionalFormatting sqref="G159 G161 G163">
    <cfRule type="containsText" dxfId="2309" priority="4007" operator="containsText" text="F">
      <formula>NOT(ISERROR(SEARCH("F",G159)))</formula>
    </cfRule>
  </conditionalFormatting>
  <conditionalFormatting sqref="H159 H163">
    <cfRule type="containsText" dxfId="2308" priority="4006" operator="containsText" text="F">
      <formula>NOT(ISERROR(SEARCH("F",H159)))</formula>
    </cfRule>
  </conditionalFormatting>
  <conditionalFormatting sqref="I159:I161 I163">
    <cfRule type="containsText" dxfId="2307" priority="4005" operator="containsText" text="F">
      <formula>NOT(ISERROR(SEARCH("F",I159)))</formula>
    </cfRule>
  </conditionalFormatting>
  <conditionalFormatting sqref="J159:J161 J163">
    <cfRule type="containsText" dxfId="2306" priority="4004" operator="containsText" text="F">
      <formula>NOT(ISERROR(SEARCH("F",J159)))</formula>
    </cfRule>
  </conditionalFormatting>
  <conditionalFormatting sqref="K159">
    <cfRule type="containsText" dxfId="2305" priority="4003" operator="containsText" text="F">
      <formula>NOT(ISERROR(SEARCH("F",K159)))</formula>
    </cfRule>
  </conditionalFormatting>
  <conditionalFormatting sqref="L160:L161 L163">
    <cfRule type="containsText" dxfId="2304" priority="4002" operator="containsText" text="F">
      <formula>NOT(ISERROR(SEARCH("F",L160)))</formula>
    </cfRule>
  </conditionalFormatting>
  <conditionalFormatting sqref="K160:K161 K163">
    <cfRule type="containsText" dxfId="2303" priority="4001" operator="containsText" text="F">
      <formula>NOT(ISERROR(SEARCH("F",K160)))</formula>
    </cfRule>
  </conditionalFormatting>
  <conditionalFormatting sqref="T160 T162:T163">
    <cfRule type="containsText" dxfId="2302" priority="3999" operator="containsText" text="F">
      <formula>NOT(ISERROR(SEARCH("F",T160)))</formula>
    </cfRule>
  </conditionalFormatting>
  <conditionalFormatting sqref="U160:U163">
    <cfRule type="containsText" dxfId="2301" priority="3997" operator="containsText" text="F">
      <formula>NOT(ISERROR(SEARCH("F",U160)))</formula>
    </cfRule>
  </conditionalFormatting>
  <conditionalFormatting sqref="V160:W163">
    <cfRule type="containsText" dxfId="2300" priority="3995" operator="containsText" text="F">
      <formula>NOT(ISERROR(SEARCH("F",V160)))</formula>
    </cfRule>
  </conditionalFormatting>
  <conditionalFormatting sqref="X161:Y163 X160">
    <cfRule type="containsText" dxfId="2299" priority="3993" operator="containsText" text="F">
      <formula>NOT(ISERROR(SEARCH("F",X160)))</formula>
    </cfRule>
  </conditionalFormatting>
  <conditionalFormatting sqref="T161">
    <cfRule type="containsText" dxfId="2298" priority="3988" operator="containsText" text="F">
      <formula>NOT(ISERROR(SEARCH("F",T161)))</formula>
    </cfRule>
  </conditionalFormatting>
  <conditionalFormatting sqref="L159">
    <cfRule type="containsText" dxfId="2297" priority="3987" operator="containsText" text="F">
      <formula>NOT(ISERROR(SEARCH("F",L159)))</formula>
    </cfRule>
  </conditionalFormatting>
  <conditionalFormatting sqref="R159:R165">
    <cfRule type="containsText" dxfId="2296" priority="3985" operator="containsText" text="Probation">
      <formula>NOT(ISERROR(SEARCH("Probation",R159)))</formula>
    </cfRule>
    <cfRule type="containsText" dxfId="2295" priority="3986" operator="containsText" text="Drop">
      <formula>NOT(ISERROR(SEARCH("Drop",R159)))</formula>
    </cfRule>
  </conditionalFormatting>
  <conditionalFormatting sqref="I160:J160">
    <cfRule type="cellIs" dxfId="2294" priority="3984" operator="between">
      <formula>0</formula>
      <formula>49</formula>
    </cfRule>
  </conditionalFormatting>
  <conditionalFormatting sqref="T160:X160">
    <cfRule type="cellIs" dxfId="2293" priority="3983" operator="between">
      <formula>0</formula>
      <formula>49</formula>
    </cfRule>
  </conditionalFormatting>
  <conditionalFormatting sqref="AG159:AG165">
    <cfRule type="containsText" dxfId="2292" priority="3981" operator="containsText" text="Probation">
      <formula>NOT(ISERROR(SEARCH("Probation",AG159)))</formula>
    </cfRule>
    <cfRule type="containsText" dxfId="2291" priority="3982" operator="containsText" text="Drop">
      <formula>NOT(ISERROR(SEARCH("Drop",AG159)))</formula>
    </cfRule>
  </conditionalFormatting>
  <conditionalFormatting sqref="T160:T163">
    <cfRule type="containsText" dxfId="2290" priority="3978" operator="containsText" text="F">
      <formula>NOT(ISERROR(SEARCH("F",T160)))</formula>
    </cfRule>
  </conditionalFormatting>
  <conditionalFormatting sqref="U160:U163">
    <cfRule type="containsText" dxfId="2289" priority="3977" operator="containsText" text="F">
      <formula>NOT(ISERROR(SEARCH("F",U160)))</formula>
    </cfRule>
  </conditionalFormatting>
  <conditionalFormatting sqref="V160:V163">
    <cfRule type="containsText" dxfId="2288" priority="3976" operator="containsText" text="F">
      <formula>NOT(ISERROR(SEARCH("F",V160)))</formula>
    </cfRule>
  </conditionalFormatting>
  <conditionalFormatting sqref="W160:W163">
    <cfRule type="containsText" dxfId="2287" priority="3975" operator="containsText" text="F">
      <formula>NOT(ISERROR(SEARCH("F",W160)))</formula>
    </cfRule>
  </conditionalFormatting>
  <conditionalFormatting sqref="T160:W160">
    <cfRule type="cellIs" dxfId="2286" priority="3974" operator="between">
      <formula>0</formula>
      <formula>49</formula>
    </cfRule>
  </conditionalFormatting>
  <conditionalFormatting sqref="X161:Y163 X160">
    <cfRule type="containsText" dxfId="2285" priority="3972" operator="containsText" text="F">
      <formula>NOT(ISERROR(SEARCH("F",X160)))</formula>
    </cfRule>
  </conditionalFormatting>
  <conditionalFormatting sqref="X161:Y163 X160">
    <cfRule type="containsText" dxfId="2284" priority="3971" operator="containsText" text="F">
      <formula>NOT(ISERROR(SEARCH("F",X160)))</formula>
    </cfRule>
  </conditionalFormatting>
  <conditionalFormatting sqref="X160">
    <cfRule type="cellIs" dxfId="2283" priority="3970" operator="between">
      <formula>0</formula>
      <formula>49</formula>
    </cfRule>
  </conditionalFormatting>
  <conditionalFormatting sqref="K159:K161 K163">
    <cfRule type="containsText" dxfId="2282" priority="3934" operator="containsText" text="F">
      <formula>NOT(ISERROR(SEARCH("F",K159)))</formula>
    </cfRule>
  </conditionalFormatting>
  <conditionalFormatting sqref="K160">
    <cfRule type="cellIs" dxfId="2281" priority="3933" operator="between">
      <formula>0</formula>
      <formula>49</formula>
    </cfRule>
  </conditionalFormatting>
  <conditionalFormatting sqref="L159:L161 L163">
    <cfRule type="containsText" dxfId="2280" priority="3932" operator="containsText" text="F">
      <formula>NOT(ISERROR(SEARCH("F",L159)))</formula>
    </cfRule>
  </conditionalFormatting>
  <conditionalFormatting sqref="L160">
    <cfRule type="cellIs" dxfId="2279" priority="3931" operator="between">
      <formula>0</formula>
      <formula>49</formula>
    </cfRule>
  </conditionalFormatting>
  <conditionalFormatting sqref="CA159:CA165">
    <cfRule type="containsText" dxfId="2278" priority="3929" operator="containsText" text="Probation">
      <formula>NOT(ISERROR(SEARCH("Probation",CA159)))</formula>
    </cfRule>
    <cfRule type="containsText" dxfId="2277" priority="3930" operator="containsText" text="Drop">
      <formula>NOT(ISERROR(SEARCH("Drop",CA159)))</formula>
    </cfRule>
  </conditionalFormatting>
  <conditionalFormatting sqref="AG159:AG165">
    <cfRule type="containsText" dxfId="2276" priority="3927" operator="containsText" text="Probation">
      <formula>NOT(ISERROR(SEARCH("Probation",AG159)))</formula>
    </cfRule>
    <cfRule type="containsText" dxfId="2275" priority="3928" operator="containsText" text="Drop">
      <formula>NOT(ISERROR(SEARCH("Drop",AG159)))</formula>
    </cfRule>
  </conditionalFormatting>
  <conditionalFormatting sqref="G160">
    <cfRule type="cellIs" dxfId="2274" priority="3916" operator="between">
      <formula>0</formula>
      <formula>24</formula>
    </cfRule>
  </conditionalFormatting>
  <conditionalFormatting sqref="G164:G165">
    <cfRule type="containsText" dxfId="2273" priority="3915" operator="containsText" text="F">
      <formula>NOT(ISERROR(SEARCH("F",G164)))</formula>
    </cfRule>
  </conditionalFormatting>
  <conditionalFormatting sqref="H164">
    <cfRule type="containsText" dxfId="2272" priority="3914" operator="containsText" text="F">
      <formula>NOT(ISERROR(SEARCH("F",H164)))</formula>
    </cfRule>
  </conditionalFormatting>
  <conditionalFormatting sqref="I164">
    <cfRule type="containsText" dxfId="2271" priority="3913" operator="containsText" text="F">
      <formula>NOT(ISERROR(SEARCH("F",I164)))</formula>
    </cfRule>
  </conditionalFormatting>
  <conditionalFormatting sqref="J164">
    <cfRule type="containsText" dxfId="2270" priority="3912" operator="containsText" text="F">
      <formula>NOT(ISERROR(SEARCH("F",J164)))</formula>
    </cfRule>
  </conditionalFormatting>
  <conditionalFormatting sqref="K164">
    <cfRule type="containsText" dxfId="2269" priority="3911" operator="containsText" text="F">
      <formula>NOT(ISERROR(SEARCH("F",K164)))</formula>
    </cfRule>
  </conditionalFormatting>
  <conditionalFormatting sqref="H164">
    <cfRule type="containsText" dxfId="2268" priority="3910" operator="containsText" text="F">
      <formula>NOT(ISERROR(SEARCH("F",H164)))</formula>
    </cfRule>
  </conditionalFormatting>
  <conditionalFormatting sqref="I164">
    <cfRule type="containsText" dxfId="2267" priority="3909" operator="containsText" text="F">
      <formula>NOT(ISERROR(SEARCH("F",I164)))</formula>
    </cfRule>
  </conditionalFormatting>
  <conditionalFormatting sqref="I164:K164">
    <cfRule type="containsText" dxfId="2266" priority="3908" operator="containsText" text="F">
      <formula>NOT(ISERROR(SEARCH("F",I164)))</formula>
    </cfRule>
  </conditionalFormatting>
  <conditionalFormatting sqref="I164:K164">
    <cfRule type="containsText" dxfId="2265" priority="3907" operator="containsText" text="F">
      <formula>NOT(ISERROR(SEARCH("F",I164)))</formula>
    </cfRule>
  </conditionalFormatting>
  <conditionalFormatting sqref="K164">
    <cfRule type="containsText" dxfId="2264" priority="3906" operator="containsText" text="F">
      <formula>NOT(ISERROR(SEARCH("F",K164)))</formula>
    </cfRule>
  </conditionalFormatting>
  <conditionalFormatting sqref="H165:K165">
    <cfRule type="containsText" dxfId="2263" priority="3905" operator="containsText" text="F">
      <formula>NOT(ISERROR(SEARCH("F",H165)))</formula>
    </cfRule>
  </conditionalFormatting>
  <conditionalFormatting sqref="L164">
    <cfRule type="containsText" dxfId="2262" priority="3904" operator="containsText" text="F">
      <formula>NOT(ISERROR(SEARCH("F",L164)))</formula>
    </cfRule>
  </conditionalFormatting>
  <conditionalFormatting sqref="L164">
    <cfRule type="containsText" dxfId="2261" priority="3903" operator="containsText" text="F">
      <formula>NOT(ISERROR(SEARCH("F",L164)))</formula>
    </cfRule>
  </conditionalFormatting>
  <conditionalFormatting sqref="L164">
    <cfRule type="containsText" dxfId="2260" priority="3902" operator="containsText" text="F">
      <formula>NOT(ISERROR(SEARCH("F",L164)))</formula>
    </cfRule>
  </conditionalFormatting>
  <conditionalFormatting sqref="L164">
    <cfRule type="containsText" dxfId="2259" priority="3901" operator="containsText" text="F">
      <formula>NOT(ISERROR(SEARCH("F",L164)))</formula>
    </cfRule>
  </conditionalFormatting>
  <conditionalFormatting sqref="L165">
    <cfRule type="containsText" dxfId="2258" priority="3900" operator="containsText" text="F">
      <formula>NOT(ISERROR(SEARCH("F",L165)))</formula>
    </cfRule>
  </conditionalFormatting>
  <conditionalFormatting sqref="T164:T165">
    <cfRule type="containsText" dxfId="2257" priority="3899" operator="containsText" text="F">
      <formula>NOT(ISERROR(SEARCH("F",T164)))</formula>
    </cfRule>
  </conditionalFormatting>
  <conditionalFormatting sqref="U164">
    <cfRule type="containsText" dxfId="2256" priority="3898" operator="containsText" text="F">
      <formula>NOT(ISERROR(SEARCH("F",U164)))</formula>
    </cfRule>
  </conditionalFormatting>
  <conditionalFormatting sqref="V164">
    <cfRule type="containsText" dxfId="2255" priority="3897" operator="containsText" text="F">
      <formula>NOT(ISERROR(SEARCH("F",V164)))</formula>
    </cfRule>
  </conditionalFormatting>
  <conditionalFormatting sqref="W164">
    <cfRule type="containsText" dxfId="2254" priority="3896" operator="containsText" text="F">
      <formula>NOT(ISERROR(SEARCH("F",W164)))</formula>
    </cfRule>
  </conditionalFormatting>
  <conditionalFormatting sqref="X164">
    <cfRule type="containsText" dxfId="2253" priority="3895" operator="containsText" text="F">
      <formula>NOT(ISERROR(SEARCH("F",X164)))</formula>
    </cfRule>
  </conditionalFormatting>
  <conditionalFormatting sqref="U164">
    <cfRule type="containsText" dxfId="2252" priority="3894" operator="containsText" text="F">
      <formula>NOT(ISERROR(SEARCH("F",U164)))</formula>
    </cfRule>
  </conditionalFormatting>
  <conditionalFormatting sqref="V164">
    <cfRule type="containsText" dxfId="2251" priority="3893" operator="containsText" text="F">
      <formula>NOT(ISERROR(SEARCH("F",V164)))</formula>
    </cfRule>
  </conditionalFormatting>
  <conditionalFormatting sqref="V164:X164">
    <cfRule type="containsText" dxfId="2250" priority="3892" operator="containsText" text="F">
      <formula>NOT(ISERROR(SEARCH("F",V164)))</formula>
    </cfRule>
  </conditionalFormatting>
  <conditionalFormatting sqref="V164:X164">
    <cfRule type="containsText" dxfId="2249" priority="3891" operator="containsText" text="F">
      <formula>NOT(ISERROR(SEARCH("F",V164)))</formula>
    </cfRule>
  </conditionalFormatting>
  <conditionalFormatting sqref="X164">
    <cfRule type="containsText" dxfId="2248" priority="3890" operator="containsText" text="F">
      <formula>NOT(ISERROR(SEARCH("F",X164)))</formula>
    </cfRule>
  </conditionalFormatting>
  <conditionalFormatting sqref="U165:X165">
    <cfRule type="containsText" dxfId="2247" priority="3889" operator="containsText" text="F">
      <formula>NOT(ISERROR(SEARCH("F",U165)))</formula>
    </cfRule>
  </conditionalFormatting>
  <conditionalFormatting sqref="Y164">
    <cfRule type="containsText" dxfId="2246" priority="3888" operator="containsText" text="F">
      <formula>NOT(ISERROR(SEARCH("F",Y164)))</formula>
    </cfRule>
  </conditionalFormatting>
  <conditionalFormatting sqref="Y164">
    <cfRule type="containsText" dxfId="2245" priority="3887" operator="containsText" text="F">
      <formula>NOT(ISERROR(SEARCH("F",Y164)))</formula>
    </cfRule>
  </conditionalFormatting>
  <conditionalFormatting sqref="Y164">
    <cfRule type="containsText" dxfId="2244" priority="3886" operator="containsText" text="F">
      <formula>NOT(ISERROR(SEARCH("F",Y164)))</formula>
    </cfRule>
  </conditionalFormatting>
  <conditionalFormatting sqref="Y164">
    <cfRule type="containsText" dxfId="2243" priority="3885" operator="containsText" text="F">
      <formula>NOT(ISERROR(SEARCH("F",Y164)))</formula>
    </cfRule>
  </conditionalFormatting>
  <conditionalFormatting sqref="Y165">
    <cfRule type="containsText" dxfId="2242" priority="3884" operator="containsText" text="F">
      <formula>NOT(ISERROR(SEARCH("F",Y165)))</formula>
    </cfRule>
  </conditionalFormatting>
  <conditionalFormatting sqref="G162">
    <cfRule type="containsText" dxfId="2241" priority="3849" operator="containsText" text="F">
      <formula>NOT(ISERROR(SEARCH("F",G162)))</formula>
    </cfRule>
  </conditionalFormatting>
  <conditionalFormatting sqref="H162">
    <cfRule type="containsText" dxfId="2240" priority="3848" operator="containsText" text="F">
      <formula>NOT(ISERROR(SEARCH("F",H162)))</formula>
    </cfRule>
  </conditionalFormatting>
  <conditionalFormatting sqref="I162:J162">
    <cfRule type="containsText" dxfId="2239" priority="3847" operator="containsText" text="F">
      <formula>NOT(ISERROR(SEARCH("F",I162)))</formula>
    </cfRule>
  </conditionalFormatting>
  <conditionalFormatting sqref="K162:L162">
    <cfRule type="containsText" dxfId="2238" priority="3846" operator="containsText" text="F">
      <formula>NOT(ISERROR(SEARCH("F",K162)))</formula>
    </cfRule>
  </conditionalFormatting>
  <conditionalFormatting sqref="G162">
    <cfRule type="containsText" dxfId="2237" priority="3845" operator="containsText" text="F">
      <formula>NOT(ISERROR(SEARCH("F",G162)))</formula>
    </cfRule>
  </conditionalFormatting>
  <conditionalFormatting sqref="H162">
    <cfRule type="containsText" dxfId="2236" priority="3844" operator="containsText" text="F">
      <formula>NOT(ISERROR(SEARCH("F",H162)))</formula>
    </cfRule>
  </conditionalFormatting>
  <conditionalFormatting sqref="I162">
    <cfRule type="containsText" dxfId="2235" priority="3843" operator="containsText" text="F">
      <formula>NOT(ISERROR(SEARCH("F",I162)))</formula>
    </cfRule>
  </conditionalFormatting>
  <conditionalFormatting sqref="J162">
    <cfRule type="containsText" dxfId="2234" priority="3842" operator="containsText" text="F">
      <formula>NOT(ISERROR(SEARCH("F",J162)))</formula>
    </cfRule>
  </conditionalFormatting>
  <conditionalFormatting sqref="K162:L162">
    <cfRule type="containsText" dxfId="2233" priority="3841" operator="containsText" text="F">
      <formula>NOT(ISERROR(SEARCH("F",K162)))</formula>
    </cfRule>
  </conditionalFormatting>
  <conditionalFormatting sqref="K162:L162">
    <cfRule type="containsText" dxfId="2232" priority="3840" operator="containsText" text="F">
      <formula>NOT(ISERROR(SEARCH("F",K162)))</formula>
    </cfRule>
  </conditionalFormatting>
  <conditionalFormatting sqref="Y160">
    <cfRule type="cellIs" dxfId="2231" priority="3839" operator="between">
      <formula>0</formula>
      <formula>24</formula>
    </cfRule>
  </conditionalFormatting>
  <conditionalFormatting sqref="BY166:BY172">
    <cfRule type="cellIs" dxfId="2230" priority="3828" operator="equal">
      <formula>"F"</formula>
    </cfRule>
  </conditionalFormatting>
  <conditionalFormatting sqref="CA166:CA172">
    <cfRule type="containsText" dxfId="2229" priority="3827" operator="containsText" text="Drop Out">
      <formula>NOT(ISERROR(SEARCH("Drop Out",CA166)))</formula>
    </cfRule>
  </conditionalFormatting>
  <conditionalFormatting sqref="G166 G168 G170">
    <cfRule type="containsText" dxfId="2228" priority="3826" operator="containsText" text="F">
      <formula>NOT(ISERROR(SEARCH("F",G166)))</formula>
    </cfRule>
  </conditionalFormatting>
  <conditionalFormatting sqref="H166:H167 H170">
    <cfRule type="containsText" dxfId="2227" priority="3825" operator="containsText" text="F">
      <formula>NOT(ISERROR(SEARCH("F",H166)))</formula>
    </cfRule>
  </conditionalFormatting>
  <conditionalFormatting sqref="I166:I168 I170">
    <cfRule type="containsText" dxfId="2226" priority="3824" operator="containsText" text="F">
      <formula>NOT(ISERROR(SEARCH("F",I166)))</formula>
    </cfRule>
  </conditionalFormatting>
  <conditionalFormatting sqref="J166:J168 J170">
    <cfRule type="containsText" dxfId="2225" priority="3823" operator="containsText" text="F">
      <formula>NOT(ISERROR(SEARCH("F",J166)))</formula>
    </cfRule>
  </conditionalFormatting>
  <conditionalFormatting sqref="K166">
    <cfRule type="containsText" dxfId="2224" priority="3822" operator="containsText" text="F">
      <formula>NOT(ISERROR(SEARCH("F",K166)))</formula>
    </cfRule>
  </conditionalFormatting>
  <conditionalFormatting sqref="L167:L168 L170">
    <cfRule type="containsText" dxfId="2223" priority="3821" operator="containsText" text="F">
      <formula>NOT(ISERROR(SEARCH("F",L167)))</formula>
    </cfRule>
  </conditionalFormatting>
  <conditionalFormatting sqref="K167:K168 K170">
    <cfRule type="containsText" dxfId="2222" priority="3820" operator="containsText" text="F">
      <formula>NOT(ISERROR(SEARCH("F",K167)))</formula>
    </cfRule>
  </conditionalFormatting>
  <conditionalFormatting sqref="L166">
    <cfRule type="containsText" dxfId="2221" priority="3806" operator="containsText" text="F">
      <formula>NOT(ISERROR(SEARCH("F",L166)))</formula>
    </cfRule>
  </conditionalFormatting>
  <conditionalFormatting sqref="R166:R172">
    <cfRule type="containsText" dxfId="2220" priority="3804" operator="containsText" text="Probation">
      <formula>NOT(ISERROR(SEARCH("Probation",R166)))</formula>
    </cfRule>
    <cfRule type="containsText" dxfId="2219" priority="3805" operator="containsText" text="Drop">
      <formula>NOT(ISERROR(SEARCH("Drop",R166)))</formula>
    </cfRule>
  </conditionalFormatting>
  <conditionalFormatting sqref="H167:J167">
    <cfRule type="cellIs" dxfId="2218" priority="3803" operator="between">
      <formula>0</formula>
      <formula>49</formula>
    </cfRule>
  </conditionalFormatting>
  <conditionalFormatting sqref="K166:K168 K170">
    <cfRule type="containsText" dxfId="2217" priority="3753" operator="containsText" text="F">
      <formula>NOT(ISERROR(SEARCH("F",K166)))</formula>
    </cfRule>
  </conditionalFormatting>
  <conditionalFormatting sqref="K167">
    <cfRule type="cellIs" dxfId="2216" priority="3752" operator="between">
      <formula>0</formula>
      <formula>49</formula>
    </cfRule>
  </conditionalFormatting>
  <conditionalFormatting sqref="L166:L168 L170">
    <cfRule type="containsText" dxfId="2215" priority="3751" operator="containsText" text="F">
      <formula>NOT(ISERROR(SEARCH("F",L166)))</formula>
    </cfRule>
  </conditionalFormatting>
  <conditionalFormatting sqref="L167">
    <cfRule type="cellIs" dxfId="2214" priority="3750" operator="between">
      <formula>0</formula>
      <formula>49</formula>
    </cfRule>
  </conditionalFormatting>
  <conditionalFormatting sqref="CA166:CA172">
    <cfRule type="containsText" dxfId="2213" priority="3748" operator="containsText" text="Probation">
      <formula>NOT(ISERROR(SEARCH("Probation",CA166)))</formula>
    </cfRule>
    <cfRule type="containsText" dxfId="2212" priority="3749" operator="containsText" text="Drop">
      <formula>NOT(ISERROR(SEARCH("Drop",CA166)))</formula>
    </cfRule>
  </conditionalFormatting>
  <conditionalFormatting sqref="G167">
    <cfRule type="cellIs" dxfId="2211" priority="3735" operator="between">
      <formula>0</formula>
      <formula>24</formula>
    </cfRule>
  </conditionalFormatting>
  <conditionalFormatting sqref="G171:G172">
    <cfRule type="containsText" dxfId="2210" priority="3734" operator="containsText" text="F">
      <formula>NOT(ISERROR(SEARCH("F",G171)))</formula>
    </cfRule>
  </conditionalFormatting>
  <conditionalFormatting sqref="H171">
    <cfRule type="containsText" dxfId="2209" priority="3733" operator="containsText" text="F">
      <formula>NOT(ISERROR(SEARCH("F",H171)))</formula>
    </cfRule>
  </conditionalFormatting>
  <conditionalFormatting sqref="I171">
    <cfRule type="containsText" dxfId="2208" priority="3732" operator="containsText" text="F">
      <formula>NOT(ISERROR(SEARCH("F",I171)))</formula>
    </cfRule>
  </conditionalFormatting>
  <conditionalFormatting sqref="J171">
    <cfRule type="containsText" dxfId="2207" priority="3731" operator="containsText" text="F">
      <formula>NOT(ISERROR(SEARCH("F",J171)))</formula>
    </cfRule>
  </conditionalFormatting>
  <conditionalFormatting sqref="K171">
    <cfRule type="containsText" dxfId="2206" priority="3730" operator="containsText" text="F">
      <formula>NOT(ISERROR(SEARCH("F",K171)))</formula>
    </cfRule>
  </conditionalFormatting>
  <conditionalFormatting sqref="H171">
    <cfRule type="containsText" dxfId="2205" priority="3729" operator="containsText" text="F">
      <formula>NOT(ISERROR(SEARCH("F",H171)))</formula>
    </cfRule>
  </conditionalFormatting>
  <conditionalFormatting sqref="I171">
    <cfRule type="containsText" dxfId="2204" priority="3728" operator="containsText" text="F">
      <formula>NOT(ISERROR(SEARCH("F",I171)))</formula>
    </cfRule>
  </conditionalFormatting>
  <conditionalFormatting sqref="I171:K171">
    <cfRule type="containsText" dxfId="2203" priority="3727" operator="containsText" text="F">
      <formula>NOT(ISERROR(SEARCH("F",I171)))</formula>
    </cfRule>
  </conditionalFormatting>
  <conditionalFormatting sqref="I171:K171">
    <cfRule type="containsText" dxfId="2202" priority="3726" operator="containsText" text="F">
      <formula>NOT(ISERROR(SEARCH("F",I171)))</formula>
    </cfRule>
  </conditionalFormatting>
  <conditionalFormatting sqref="K171">
    <cfRule type="containsText" dxfId="2201" priority="3725" operator="containsText" text="F">
      <formula>NOT(ISERROR(SEARCH("F",K171)))</formula>
    </cfRule>
  </conditionalFormatting>
  <conditionalFormatting sqref="H172:K172">
    <cfRule type="containsText" dxfId="2200" priority="3724" operator="containsText" text="F">
      <formula>NOT(ISERROR(SEARCH("F",H172)))</formula>
    </cfRule>
  </conditionalFormatting>
  <conditionalFormatting sqref="L171">
    <cfRule type="containsText" dxfId="2199" priority="3723" operator="containsText" text="F">
      <formula>NOT(ISERROR(SEARCH("F",L171)))</formula>
    </cfRule>
  </conditionalFormatting>
  <conditionalFormatting sqref="L171">
    <cfRule type="containsText" dxfId="2198" priority="3722" operator="containsText" text="F">
      <formula>NOT(ISERROR(SEARCH("F",L171)))</formula>
    </cfRule>
  </conditionalFormatting>
  <conditionalFormatting sqref="L171">
    <cfRule type="containsText" dxfId="2197" priority="3721" operator="containsText" text="F">
      <formula>NOT(ISERROR(SEARCH("F",L171)))</formula>
    </cfRule>
  </conditionalFormatting>
  <conditionalFormatting sqref="L171">
    <cfRule type="containsText" dxfId="2196" priority="3720" operator="containsText" text="F">
      <formula>NOT(ISERROR(SEARCH("F",L171)))</formula>
    </cfRule>
  </conditionalFormatting>
  <conditionalFormatting sqref="L172">
    <cfRule type="containsText" dxfId="2195" priority="3719" operator="containsText" text="F">
      <formula>NOT(ISERROR(SEARCH("F",L172)))</formula>
    </cfRule>
  </conditionalFormatting>
  <conditionalFormatting sqref="G169">
    <cfRule type="containsText" dxfId="2194" priority="3668" operator="containsText" text="F">
      <formula>NOT(ISERROR(SEARCH("F",G169)))</formula>
    </cfRule>
  </conditionalFormatting>
  <conditionalFormatting sqref="H169">
    <cfRule type="containsText" dxfId="2193" priority="3667" operator="containsText" text="F">
      <formula>NOT(ISERROR(SEARCH("F",H169)))</formula>
    </cfRule>
  </conditionalFormatting>
  <conditionalFormatting sqref="I169:J169">
    <cfRule type="containsText" dxfId="2192" priority="3666" operator="containsText" text="F">
      <formula>NOT(ISERROR(SEARCH("F",I169)))</formula>
    </cfRule>
  </conditionalFormatting>
  <conditionalFormatting sqref="K169:L169">
    <cfRule type="containsText" dxfId="2191" priority="3665" operator="containsText" text="F">
      <formula>NOT(ISERROR(SEARCH("F",K169)))</formula>
    </cfRule>
  </conditionalFormatting>
  <conditionalFormatting sqref="G169">
    <cfRule type="containsText" dxfId="2190" priority="3664" operator="containsText" text="F">
      <formula>NOT(ISERROR(SEARCH("F",G169)))</formula>
    </cfRule>
  </conditionalFormatting>
  <conditionalFormatting sqref="H169">
    <cfRule type="containsText" dxfId="2189" priority="3663" operator="containsText" text="F">
      <formula>NOT(ISERROR(SEARCH("F",H169)))</formula>
    </cfRule>
  </conditionalFormatting>
  <conditionalFormatting sqref="I169">
    <cfRule type="containsText" dxfId="2188" priority="3662" operator="containsText" text="F">
      <formula>NOT(ISERROR(SEARCH("F",I169)))</formula>
    </cfRule>
  </conditionalFormatting>
  <conditionalFormatting sqref="J169">
    <cfRule type="containsText" dxfId="2187" priority="3661" operator="containsText" text="F">
      <formula>NOT(ISERROR(SEARCH("F",J169)))</formula>
    </cfRule>
  </conditionalFormatting>
  <conditionalFormatting sqref="K169:L169">
    <cfRule type="containsText" dxfId="2186" priority="3660" operator="containsText" text="F">
      <formula>NOT(ISERROR(SEARCH("F",K169)))</formula>
    </cfRule>
  </conditionalFormatting>
  <conditionalFormatting sqref="K169:L169">
    <cfRule type="containsText" dxfId="2185" priority="3659" operator="containsText" text="F">
      <formula>NOT(ISERROR(SEARCH("F",K169)))</formula>
    </cfRule>
  </conditionalFormatting>
  <conditionalFormatting sqref="BY173:BY179">
    <cfRule type="cellIs" dxfId="2184" priority="3647" operator="equal">
      <formula>"F"</formula>
    </cfRule>
  </conditionalFormatting>
  <conditionalFormatting sqref="CA173:CA179">
    <cfRule type="containsText" dxfId="2183" priority="3646" operator="containsText" text="Drop Out">
      <formula>NOT(ISERROR(SEARCH("Drop Out",CA173)))</formula>
    </cfRule>
  </conditionalFormatting>
  <conditionalFormatting sqref="G173 G175 G177">
    <cfRule type="containsText" dxfId="2182" priority="3645" operator="containsText" text="F">
      <formula>NOT(ISERROR(SEARCH("F",G173)))</formula>
    </cfRule>
  </conditionalFormatting>
  <conditionalFormatting sqref="H173 H177">
    <cfRule type="containsText" dxfId="2181" priority="3644" operator="containsText" text="F">
      <formula>NOT(ISERROR(SEARCH("F",H173)))</formula>
    </cfRule>
  </conditionalFormatting>
  <conditionalFormatting sqref="I173:I175 I177">
    <cfRule type="containsText" dxfId="2180" priority="3643" operator="containsText" text="F">
      <formula>NOT(ISERROR(SEARCH("F",I173)))</formula>
    </cfRule>
  </conditionalFormatting>
  <conditionalFormatting sqref="J173:J175 J177">
    <cfRule type="containsText" dxfId="2179" priority="3642" operator="containsText" text="F">
      <formula>NOT(ISERROR(SEARCH("F",J173)))</formula>
    </cfRule>
  </conditionalFormatting>
  <conditionalFormatting sqref="K173">
    <cfRule type="containsText" dxfId="2178" priority="3641" operator="containsText" text="F">
      <formula>NOT(ISERROR(SEARCH("F",K173)))</formula>
    </cfRule>
  </conditionalFormatting>
  <conditionalFormatting sqref="L174:L175 L177">
    <cfRule type="containsText" dxfId="2177" priority="3640" operator="containsText" text="F">
      <formula>NOT(ISERROR(SEARCH("F",L174)))</formula>
    </cfRule>
  </conditionalFormatting>
  <conditionalFormatting sqref="K174:K175 K177">
    <cfRule type="containsText" dxfId="2176" priority="3639" operator="containsText" text="F">
      <formula>NOT(ISERROR(SEARCH("F",K174)))</formula>
    </cfRule>
  </conditionalFormatting>
  <conditionalFormatting sqref="T174 T176:T177">
    <cfRule type="containsText" dxfId="2175" priority="3637" operator="containsText" text="F">
      <formula>NOT(ISERROR(SEARCH("F",T174)))</formula>
    </cfRule>
  </conditionalFormatting>
  <conditionalFormatting sqref="U176:U177">
    <cfRule type="containsText" dxfId="2174" priority="3635" operator="containsText" text="F">
      <formula>NOT(ISERROR(SEARCH("F",U176)))</formula>
    </cfRule>
  </conditionalFormatting>
  <conditionalFormatting sqref="V174:W177">
    <cfRule type="containsText" dxfId="2173" priority="3633" operator="containsText" text="F">
      <formula>NOT(ISERROR(SEARCH("F",V174)))</formula>
    </cfRule>
  </conditionalFormatting>
  <conditionalFormatting sqref="X176:Y177 X174:X175">
    <cfRule type="containsText" dxfId="2172" priority="3631" operator="containsText" text="F">
      <formula>NOT(ISERROR(SEARCH("F",X174)))</formula>
    </cfRule>
  </conditionalFormatting>
  <conditionalFormatting sqref="AI173:AK173 AM173:AN173">
    <cfRule type="containsText" dxfId="2171" priority="3630" operator="containsText" text="F">
      <formula>NOT(ISERROR(SEARCH("F",AI173)))</formula>
    </cfRule>
  </conditionalFormatting>
  <conditionalFormatting sqref="AI174:AK174 AM176:AN177 AI176:AK177">
    <cfRule type="containsText" dxfId="2170" priority="3629" operator="containsText" text="F">
      <formula>NOT(ISERROR(SEARCH("F",AI174)))</formula>
    </cfRule>
  </conditionalFormatting>
  <conditionalFormatting sqref="AX173:BB173">
    <cfRule type="containsText" dxfId="2169" priority="3628" operator="containsText" text="F">
      <formula>NOT(ISERROR(SEARCH("F",AX173)))</formula>
    </cfRule>
  </conditionalFormatting>
  <conditionalFormatting sqref="AX176:BB177 AX174:BA175">
    <cfRule type="containsText" dxfId="2168" priority="3627" operator="containsText" text="F">
      <formula>NOT(ISERROR(SEARCH("F",AX174)))</formula>
    </cfRule>
  </conditionalFormatting>
  <conditionalFormatting sqref="T175">
    <cfRule type="containsText" dxfId="2167" priority="3626" operator="containsText" text="F">
      <formula>NOT(ISERROR(SEARCH("F",T175)))</formula>
    </cfRule>
  </conditionalFormatting>
  <conditionalFormatting sqref="L173">
    <cfRule type="containsText" dxfId="2166" priority="3625" operator="containsText" text="F">
      <formula>NOT(ISERROR(SEARCH("F",L173)))</formula>
    </cfRule>
  </conditionalFormatting>
  <conditionalFormatting sqref="R173:R179">
    <cfRule type="containsText" dxfId="2165" priority="3623" operator="containsText" text="Probation">
      <formula>NOT(ISERROR(SEARCH("Probation",R173)))</formula>
    </cfRule>
    <cfRule type="containsText" dxfId="2164" priority="3624" operator="containsText" text="Drop">
      <formula>NOT(ISERROR(SEARCH("Drop",R173)))</formula>
    </cfRule>
  </conditionalFormatting>
  <conditionalFormatting sqref="I174:J174">
    <cfRule type="cellIs" dxfId="2163" priority="3622" operator="between">
      <formula>0</formula>
      <formula>49</formula>
    </cfRule>
  </conditionalFormatting>
  <conditionalFormatting sqref="AI174:AK174 AX174:BA174 T174 V174:X174">
    <cfRule type="cellIs" dxfId="2162" priority="3621" operator="between">
      <formula>0</formula>
      <formula>49</formula>
    </cfRule>
  </conditionalFormatting>
  <conditionalFormatting sqref="AG173:AG179">
    <cfRule type="containsText" dxfId="2161" priority="3619" operator="containsText" text="Probation">
      <formula>NOT(ISERROR(SEARCH("Probation",AG173)))</formula>
    </cfRule>
    <cfRule type="containsText" dxfId="2160" priority="3620" operator="containsText" text="Drop">
      <formula>NOT(ISERROR(SEARCH("Drop",AG173)))</formula>
    </cfRule>
  </conditionalFormatting>
  <conditionalFormatting sqref="AV173:AV179">
    <cfRule type="containsText" dxfId="2159" priority="3617" operator="containsText" text="Probation">
      <formula>NOT(ISERROR(SEARCH("Probation",AV173)))</formula>
    </cfRule>
    <cfRule type="containsText" dxfId="2158" priority="3618" operator="containsText" text="Drop">
      <formula>NOT(ISERROR(SEARCH("Drop",AV173)))</formula>
    </cfRule>
  </conditionalFormatting>
  <conditionalFormatting sqref="T174:T177">
    <cfRule type="containsText" dxfId="2157" priority="3616" operator="containsText" text="F">
      <formula>NOT(ISERROR(SEARCH("F",T174)))</formula>
    </cfRule>
  </conditionalFormatting>
  <conditionalFormatting sqref="U176:U177">
    <cfRule type="containsText" dxfId="2156" priority="3615" operator="containsText" text="F">
      <formula>NOT(ISERROR(SEARCH("F",U176)))</formula>
    </cfRule>
  </conditionalFormatting>
  <conditionalFormatting sqref="V174:V177">
    <cfRule type="containsText" dxfId="2155" priority="3614" operator="containsText" text="F">
      <formula>NOT(ISERROR(SEARCH("F",V174)))</formula>
    </cfRule>
  </conditionalFormatting>
  <conditionalFormatting sqref="W174:W177">
    <cfRule type="containsText" dxfId="2154" priority="3613" operator="containsText" text="F">
      <formula>NOT(ISERROR(SEARCH("F",W174)))</formula>
    </cfRule>
  </conditionalFormatting>
  <conditionalFormatting sqref="T174 V174:W174">
    <cfRule type="cellIs" dxfId="2153" priority="3612" operator="between">
      <formula>0</formula>
      <formula>49</formula>
    </cfRule>
  </conditionalFormatting>
  <conditionalFormatting sqref="X176:Y177 X174:X175">
    <cfRule type="containsText" dxfId="2152" priority="3610" operator="containsText" text="F">
      <formula>NOT(ISERROR(SEARCH("F",X174)))</formula>
    </cfRule>
  </conditionalFormatting>
  <conditionalFormatting sqref="X176:Y177 X174:X175">
    <cfRule type="containsText" dxfId="2151" priority="3609" operator="containsText" text="F">
      <formula>NOT(ISERROR(SEARCH("F",X174)))</formula>
    </cfRule>
  </conditionalFormatting>
  <conditionalFormatting sqref="X174">
    <cfRule type="cellIs" dxfId="2150" priority="3608" operator="between">
      <formula>0</formula>
      <formula>49</formula>
    </cfRule>
  </conditionalFormatting>
  <conditionalFormatting sqref="AI173">
    <cfRule type="containsText" dxfId="2149" priority="3607" operator="containsText" text="F">
      <formula>NOT(ISERROR(SEARCH("F",AI173)))</formula>
    </cfRule>
  </conditionalFormatting>
  <conditionalFormatting sqref="AI174 AI176:AI177">
    <cfRule type="containsText" dxfId="2148" priority="3606" operator="containsText" text="F">
      <formula>NOT(ISERROR(SEARCH("F",AI174)))</formula>
    </cfRule>
  </conditionalFormatting>
  <conditionalFormatting sqref="AJ173">
    <cfRule type="containsText" dxfId="2147" priority="3605" operator="containsText" text="F">
      <formula>NOT(ISERROR(SEARCH("F",AJ173)))</formula>
    </cfRule>
  </conditionalFormatting>
  <conditionalFormatting sqref="AJ174 AJ176:AJ177">
    <cfRule type="containsText" dxfId="2146" priority="3604" operator="containsText" text="F">
      <formula>NOT(ISERROR(SEARCH("F",AJ174)))</formula>
    </cfRule>
  </conditionalFormatting>
  <conditionalFormatting sqref="AK173 AM173">
    <cfRule type="containsText" dxfId="2145" priority="3603" operator="containsText" text="F">
      <formula>NOT(ISERROR(SEARCH("F",AK173)))</formula>
    </cfRule>
  </conditionalFormatting>
  <conditionalFormatting sqref="AK174 AM176:AM177 AK176:AK177">
    <cfRule type="containsText" dxfId="2144" priority="3602" operator="containsText" text="F">
      <formula>NOT(ISERROR(SEARCH("F",AK174)))</formula>
    </cfRule>
  </conditionalFormatting>
  <conditionalFormatting sqref="AN173">
    <cfRule type="containsText" dxfId="2143" priority="3601" operator="containsText" text="F">
      <formula>NOT(ISERROR(SEARCH("F",AN173)))</formula>
    </cfRule>
  </conditionalFormatting>
  <conditionalFormatting sqref="AN176:AN177">
    <cfRule type="containsText" dxfId="2142" priority="3600" operator="containsText" text="F">
      <formula>NOT(ISERROR(SEARCH("F",AN176)))</formula>
    </cfRule>
  </conditionalFormatting>
  <conditionalFormatting sqref="AI173:AI174 AI176:AI177">
    <cfRule type="containsText" dxfId="2141" priority="3598" operator="containsText" text="F">
      <formula>NOT(ISERROR(SEARCH("F",AI173)))</formula>
    </cfRule>
  </conditionalFormatting>
  <conditionalFormatting sqref="AJ173:AJ174 AJ176:AJ177">
    <cfRule type="containsText" dxfId="2140" priority="3597" operator="containsText" text="F">
      <formula>NOT(ISERROR(SEARCH("F",AJ173)))</formula>
    </cfRule>
  </conditionalFormatting>
  <conditionalFormatting sqref="AK173:AK174 AK176:AK177">
    <cfRule type="containsText" dxfId="2139" priority="3596" operator="containsText" text="F">
      <formula>NOT(ISERROR(SEARCH("F",AK173)))</formula>
    </cfRule>
  </conditionalFormatting>
  <conditionalFormatting sqref="AM173 AM176:AM177">
    <cfRule type="containsText" dxfId="2138" priority="3595" operator="containsText" text="F">
      <formula>NOT(ISERROR(SEARCH("F",AM173)))</formula>
    </cfRule>
  </conditionalFormatting>
  <conditionalFormatting sqref="AI174:AK174">
    <cfRule type="cellIs" dxfId="2137" priority="3594" operator="between">
      <formula>0</formula>
      <formula>49</formula>
    </cfRule>
  </conditionalFormatting>
  <conditionalFormatting sqref="AN173">
    <cfRule type="containsText" dxfId="2136" priority="3593" operator="containsText" text="F">
      <formula>NOT(ISERROR(SEARCH("F",AN173)))</formula>
    </cfRule>
  </conditionalFormatting>
  <conditionalFormatting sqref="AN176:AN177">
    <cfRule type="containsText" dxfId="2135" priority="3592" operator="containsText" text="F">
      <formula>NOT(ISERROR(SEARCH("F",AN176)))</formula>
    </cfRule>
  </conditionalFormatting>
  <conditionalFormatting sqref="AN173 AN176:AN177">
    <cfRule type="containsText" dxfId="2134" priority="3591" operator="containsText" text="F">
      <formula>NOT(ISERROR(SEARCH("F",AN173)))</formula>
    </cfRule>
  </conditionalFormatting>
  <conditionalFormatting sqref="AX173">
    <cfRule type="containsText" dxfId="2133" priority="3590" operator="containsText" text="F">
      <formula>NOT(ISERROR(SEARCH("F",AX173)))</formula>
    </cfRule>
  </conditionalFormatting>
  <conditionalFormatting sqref="AX174 AX176:AX177">
    <cfRule type="containsText" dxfId="2132" priority="3589" operator="containsText" text="F">
      <formula>NOT(ISERROR(SEARCH("F",AX174)))</formula>
    </cfRule>
  </conditionalFormatting>
  <conditionalFormatting sqref="AY173">
    <cfRule type="containsText" dxfId="2131" priority="3588" operator="containsText" text="F">
      <formula>NOT(ISERROR(SEARCH("F",AY173)))</formula>
    </cfRule>
  </conditionalFormatting>
  <conditionalFormatting sqref="AY174:AY177">
    <cfRule type="containsText" dxfId="2130" priority="3587" operator="containsText" text="F">
      <formula>NOT(ISERROR(SEARCH("F",AY174)))</formula>
    </cfRule>
  </conditionalFormatting>
  <conditionalFormatting sqref="AZ173:BA173">
    <cfRule type="containsText" dxfId="2129" priority="3586" operator="containsText" text="F">
      <formula>NOT(ISERROR(SEARCH("F",AZ173)))</formula>
    </cfRule>
  </conditionalFormatting>
  <conditionalFormatting sqref="AZ174:BA177">
    <cfRule type="containsText" dxfId="2128" priority="3585" operator="containsText" text="F">
      <formula>NOT(ISERROR(SEARCH("F",AZ174)))</formula>
    </cfRule>
  </conditionalFormatting>
  <conditionalFormatting sqref="BB173">
    <cfRule type="containsText" dxfId="2127" priority="3584" operator="containsText" text="F">
      <formula>NOT(ISERROR(SEARCH("F",BB173)))</formula>
    </cfRule>
  </conditionalFormatting>
  <conditionalFormatting sqref="BB176:BB177">
    <cfRule type="containsText" dxfId="2126" priority="3583" operator="containsText" text="F">
      <formula>NOT(ISERROR(SEARCH("F",BB176)))</formula>
    </cfRule>
  </conditionalFormatting>
  <conditionalFormatting sqref="AX175">
    <cfRule type="containsText" dxfId="2125" priority="3582" operator="containsText" text="F">
      <formula>NOT(ISERROR(SEARCH("F",AX175)))</formula>
    </cfRule>
  </conditionalFormatting>
  <conditionalFormatting sqref="AX173:AX177">
    <cfRule type="containsText" dxfId="2124" priority="3581" operator="containsText" text="F">
      <formula>NOT(ISERROR(SEARCH("F",AX173)))</formula>
    </cfRule>
  </conditionalFormatting>
  <conditionalFormatting sqref="AY173:AY177">
    <cfRule type="containsText" dxfId="2123" priority="3580" operator="containsText" text="F">
      <formula>NOT(ISERROR(SEARCH("F",AY173)))</formula>
    </cfRule>
  </conditionalFormatting>
  <conditionalFormatting sqref="AZ173:AZ177">
    <cfRule type="containsText" dxfId="2122" priority="3579" operator="containsText" text="F">
      <formula>NOT(ISERROR(SEARCH("F",AZ173)))</formula>
    </cfRule>
  </conditionalFormatting>
  <conditionalFormatting sqref="BA173:BA177">
    <cfRule type="containsText" dxfId="2121" priority="3578" operator="containsText" text="F">
      <formula>NOT(ISERROR(SEARCH("F",BA173)))</formula>
    </cfRule>
  </conditionalFormatting>
  <conditionalFormatting sqref="AX174:BA174">
    <cfRule type="cellIs" dxfId="2120" priority="3577" operator="between">
      <formula>0</formula>
      <formula>49</formula>
    </cfRule>
  </conditionalFormatting>
  <conditionalFormatting sqref="BB173">
    <cfRule type="containsText" dxfId="2119" priority="3576" operator="containsText" text="F">
      <formula>NOT(ISERROR(SEARCH("F",BB173)))</formula>
    </cfRule>
  </conditionalFormatting>
  <conditionalFormatting sqref="BB176:BB177">
    <cfRule type="containsText" dxfId="2118" priority="3575" operator="containsText" text="F">
      <formula>NOT(ISERROR(SEARCH("F",BB176)))</formula>
    </cfRule>
  </conditionalFormatting>
  <conditionalFormatting sqref="BB173 BB176:BB177">
    <cfRule type="containsText" dxfId="2117" priority="3574" operator="containsText" text="F">
      <formula>NOT(ISERROR(SEARCH("F",BB173)))</formula>
    </cfRule>
  </conditionalFormatting>
  <conditionalFormatting sqref="K173:K175 K177">
    <cfRule type="containsText" dxfId="2116" priority="3572" operator="containsText" text="F">
      <formula>NOT(ISERROR(SEARCH("F",K173)))</formula>
    </cfRule>
  </conditionalFormatting>
  <conditionalFormatting sqref="K174">
    <cfRule type="cellIs" dxfId="2115" priority="3571" operator="between">
      <formula>0</formula>
      <formula>49</formula>
    </cfRule>
  </conditionalFormatting>
  <conditionalFormatting sqref="L173:L175 L177">
    <cfRule type="containsText" dxfId="2114" priority="3570" operator="containsText" text="F">
      <formula>NOT(ISERROR(SEARCH("F",L173)))</formula>
    </cfRule>
  </conditionalFormatting>
  <conditionalFormatting sqref="L174">
    <cfRule type="cellIs" dxfId="2113" priority="3569" operator="between">
      <formula>0</formula>
      <formula>49</formula>
    </cfRule>
  </conditionalFormatting>
  <conditionalFormatting sqref="CA173:CA179">
    <cfRule type="containsText" dxfId="2112" priority="3567" operator="containsText" text="Probation">
      <formula>NOT(ISERROR(SEARCH("Probation",CA173)))</formula>
    </cfRule>
    <cfRule type="containsText" dxfId="2111" priority="3568" operator="containsText" text="Drop">
      <formula>NOT(ISERROR(SEARCH("Drop",CA173)))</formula>
    </cfRule>
  </conditionalFormatting>
  <conditionalFormatting sqref="AG173:AG179">
    <cfRule type="containsText" dxfId="2110" priority="3565" operator="containsText" text="Probation">
      <formula>NOT(ISERROR(SEARCH("Probation",AG173)))</formula>
    </cfRule>
    <cfRule type="containsText" dxfId="2109" priority="3566" operator="containsText" text="Drop">
      <formula>NOT(ISERROR(SEARCH("Drop",AG173)))</formula>
    </cfRule>
  </conditionalFormatting>
  <conditionalFormatting sqref="AV173:AV179">
    <cfRule type="containsText" dxfId="2108" priority="3563" operator="containsText" text="Probation">
      <formula>NOT(ISERROR(SEARCH("Probation",AV173)))</formula>
    </cfRule>
    <cfRule type="containsText" dxfId="2107" priority="3564" operator="containsText" text="Drop">
      <formula>NOT(ISERROR(SEARCH("Drop",AV173)))</formula>
    </cfRule>
  </conditionalFormatting>
  <conditionalFormatting sqref="AV173:AV179">
    <cfRule type="containsText" dxfId="2106" priority="3561" operator="containsText" text="Probation">
      <formula>NOT(ISERROR(SEARCH("Probation",AV173)))</formula>
    </cfRule>
    <cfRule type="containsText" dxfId="2105" priority="3562" operator="containsText" text="Drop">
      <formula>NOT(ISERROR(SEARCH("Drop",AV173)))</formula>
    </cfRule>
  </conditionalFormatting>
  <conditionalFormatting sqref="BJ173:BJ179">
    <cfRule type="containsText" dxfId="2104" priority="3559" operator="containsText" text="Probation">
      <formula>NOT(ISERROR(SEARCH("Probation",BJ173)))</formula>
    </cfRule>
    <cfRule type="containsText" dxfId="2103" priority="3560" operator="containsText" text="Drop">
      <formula>NOT(ISERROR(SEARCH("Drop",BJ173)))</formula>
    </cfRule>
  </conditionalFormatting>
  <conditionalFormatting sqref="BJ173:BJ179">
    <cfRule type="containsText" dxfId="2102" priority="3557" operator="containsText" text="Probation">
      <formula>NOT(ISERROR(SEARCH("Probation",BJ173)))</formula>
    </cfRule>
    <cfRule type="containsText" dxfId="2101" priority="3558" operator="containsText" text="Drop">
      <formula>NOT(ISERROR(SEARCH("Drop",BJ173)))</formula>
    </cfRule>
  </conditionalFormatting>
  <conditionalFormatting sqref="BJ173:BJ179">
    <cfRule type="containsText" dxfId="2100" priority="3555" operator="containsText" text="Probation">
      <formula>NOT(ISERROR(SEARCH("Probation",BJ173)))</formula>
    </cfRule>
    <cfRule type="containsText" dxfId="2099" priority="3556" operator="containsText" text="Drop">
      <formula>NOT(ISERROR(SEARCH("Drop",BJ173)))</formula>
    </cfRule>
  </conditionalFormatting>
  <conditionalFormatting sqref="G174">
    <cfRule type="cellIs" dxfId="2098" priority="3554" operator="between">
      <formula>0</formula>
      <formula>24</formula>
    </cfRule>
  </conditionalFormatting>
  <conditionalFormatting sqref="BB178">
    <cfRule type="containsText" dxfId="2097" priority="3501" operator="containsText" text="F">
      <formula>NOT(ISERROR(SEARCH("F",BB178)))</formula>
    </cfRule>
  </conditionalFormatting>
  <conditionalFormatting sqref="AY179:BB179">
    <cfRule type="containsText" dxfId="2096" priority="3500" operator="containsText" text="F">
      <formula>NOT(ISERROR(SEARCH("F",AY179)))</formula>
    </cfRule>
  </conditionalFormatting>
  <conditionalFormatting sqref="G178:G179">
    <cfRule type="containsText" dxfId="2095" priority="3553" operator="containsText" text="F">
      <formula>NOT(ISERROR(SEARCH("F",G178)))</formula>
    </cfRule>
  </conditionalFormatting>
  <conditionalFormatting sqref="H178">
    <cfRule type="containsText" dxfId="2094" priority="3552" operator="containsText" text="F">
      <formula>NOT(ISERROR(SEARCH("F",H178)))</formula>
    </cfRule>
  </conditionalFormatting>
  <conditionalFormatting sqref="I178">
    <cfRule type="containsText" dxfId="2093" priority="3551" operator="containsText" text="F">
      <formula>NOT(ISERROR(SEARCH("F",I178)))</formula>
    </cfRule>
  </conditionalFormatting>
  <conditionalFormatting sqref="J178">
    <cfRule type="containsText" dxfId="2092" priority="3550" operator="containsText" text="F">
      <formula>NOT(ISERROR(SEARCH("F",J178)))</formula>
    </cfRule>
  </conditionalFormatting>
  <conditionalFormatting sqref="K178">
    <cfRule type="containsText" dxfId="2091" priority="3549" operator="containsText" text="F">
      <formula>NOT(ISERROR(SEARCH("F",K178)))</formula>
    </cfRule>
  </conditionalFormatting>
  <conditionalFormatting sqref="H178">
    <cfRule type="containsText" dxfId="2090" priority="3548" operator="containsText" text="F">
      <formula>NOT(ISERROR(SEARCH("F",H178)))</formula>
    </cfRule>
  </conditionalFormatting>
  <conditionalFormatting sqref="I178">
    <cfRule type="containsText" dxfId="2089" priority="3547" operator="containsText" text="F">
      <formula>NOT(ISERROR(SEARCH("F",I178)))</formula>
    </cfRule>
  </conditionalFormatting>
  <conditionalFormatting sqref="I178:K178">
    <cfRule type="containsText" dxfId="2088" priority="3546" operator="containsText" text="F">
      <formula>NOT(ISERROR(SEARCH("F",I178)))</formula>
    </cfRule>
  </conditionalFormatting>
  <conditionalFormatting sqref="I178:K178">
    <cfRule type="containsText" dxfId="2087" priority="3545" operator="containsText" text="F">
      <formula>NOT(ISERROR(SEARCH("F",I178)))</formula>
    </cfRule>
  </conditionalFormatting>
  <conditionalFormatting sqref="K178">
    <cfRule type="containsText" dxfId="2086" priority="3544" operator="containsText" text="F">
      <formula>NOT(ISERROR(SEARCH("F",K178)))</formula>
    </cfRule>
  </conditionalFormatting>
  <conditionalFormatting sqref="H179:K179">
    <cfRule type="containsText" dxfId="2085" priority="3543" operator="containsText" text="F">
      <formula>NOT(ISERROR(SEARCH("F",H179)))</formula>
    </cfRule>
  </conditionalFormatting>
  <conditionalFormatting sqref="L178">
    <cfRule type="containsText" dxfId="2084" priority="3542" operator="containsText" text="F">
      <formula>NOT(ISERROR(SEARCH("F",L178)))</formula>
    </cfRule>
  </conditionalFormatting>
  <conditionalFormatting sqref="L178">
    <cfRule type="containsText" dxfId="2083" priority="3541" operator="containsText" text="F">
      <formula>NOT(ISERROR(SEARCH("F",L178)))</formula>
    </cfRule>
  </conditionalFormatting>
  <conditionalFormatting sqref="L178">
    <cfRule type="containsText" dxfId="2082" priority="3540" operator="containsText" text="F">
      <formula>NOT(ISERROR(SEARCH("F",L178)))</formula>
    </cfRule>
  </conditionalFormatting>
  <conditionalFormatting sqref="L178">
    <cfRule type="containsText" dxfId="2081" priority="3539" operator="containsText" text="F">
      <formula>NOT(ISERROR(SEARCH("F",L178)))</formula>
    </cfRule>
  </conditionalFormatting>
  <conditionalFormatting sqref="L179">
    <cfRule type="containsText" dxfId="2080" priority="3538" operator="containsText" text="F">
      <formula>NOT(ISERROR(SEARCH("F",L179)))</formula>
    </cfRule>
  </conditionalFormatting>
  <conditionalFormatting sqref="T178:T179">
    <cfRule type="containsText" dxfId="2079" priority="3537" operator="containsText" text="F">
      <formula>NOT(ISERROR(SEARCH("F",T178)))</formula>
    </cfRule>
  </conditionalFormatting>
  <conditionalFormatting sqref="U178">
    <cfRule type="containsText" dxfId="2078" priority="3536" operator="containsText" text="F">
      <formula>NOT(ISERROR(SEARCH("F",U178)))</formula>
    </cfRule>
  </conditionalFormatting>
  <conditionalFormatting sqref="V178">
    <cfRule type="containsText" dxfId="2077" priority="3535" operator="containsText" text="F">
      <formula>NOT(ISERROR(SEARCH("F",V178)))</formula>
    </cfRule>
  </conditionalFormatting>
  <conditionalFormatting sqref="W178">
    <cfRule type="containsText" dxfId="2076" priority="3534" operator="containsText" text="F">
      <formula>NOT(ISERROR(SEARCH("F",W178)))</formula>
    </cfRule>
  </conditionalFormatting>
  <conditionalFormatting sqref="X178">
    <cfRule type="containsText" dxfId="2075" priority="3533" operator="containsText" text="F">
      <formula>NOT(ISERROR(SEARCH("F",X178)))</formula>
    </cfRule>
  </conditionalFormatting>
  <conditionalFormatting sqref="U178">
    <cfRule type="containsText" dxfId="2074" priority="3532" operator="containsText" text="F">
      <formula>NOT(ISERROR(SEARCH("F",U178)))</formula>
    </cfRule>
  </conditionalFormatting>
  <conditionalFormatting sqref="V178">
    <cfRule type="containsText" dxfId="2073" priority="3531" operator="containsText" text="F">
      <formula>NOT(ISERROR(SEARCH("F",V178)))</formula>
    </cfRule>
  </conditionalFormatting>
  <conditionalFormatting sqref="V178:X178">
    <cfRule type="containsText" dxfId="2072" priority="3530" operator="containsText" text="F">
      <formula>NOT(ISERROR(SEARCH("F",V178)))</formula>
    </cfRule>
  </conditionalFormatting>
  <conditionalFormatting sqref="V178:X178">
    <cfRule type="containsText" dxfId="2071" priority="3529" operator="containsText" text="F">
      <formula>NOT(ISERROR(SEARCH("F",V178)))</formula>
    </cfRule>
  </conditionalFormatting>
  <conditionalFormatting sqref="X178">
    <cfRule type="containsText" dxfId="2070" priority="3528" operator="containsText" text="F">
      <formula>NOT(ISERROR(SEARCH("F",X178)))</formula>
    </cfRule>
  </conditionalFormatting>
  <conditionalFormatting sqref="U179:X179">
    <cfRule type="containsText" dxfId="2069" priority="3527" operator="containsText" text="F">
      <formula>NOT(ISERROR(SEARCH("F",U179)))</formula>
    </cfRule>
  </conditionalFormatting>
  <conditionalFormatting sqref="Y178">
    <cfRule type="containsText" dxfId="2068" priority="3526" operator="containsText" text="F">
      <formula>NOT(ISERROR(SEARCH("F",Y178)))</formula>
    </cfRule>
  </conditionalFormatting>
  <conditionalFormatting sqref="Y178">
    <cfRule type="containsText" dxfId="2067" priority="3525" operator="containsText" text="F">
      <formula>NOT(ISERROR(SEARCH("F",Y178)))</formula>
    </cfRule>
  </conditionalFormatting>
  <conditionalFormatting sqref="Y178">
    <cfRule type="containsText" dxfId="2066" priority="3524" operator="containsText" text="F">
      <formula>NOT(ISERROR(SEARCH("F",Y178)))</formula>
    </cfRule>
  </conditionalFormatting>
  <conditionalFormatting sqref="Y178">
    <cfRule type="containsText" dxfId="2065" priority="3523" operator="containsText" text="F">
      <formula>NOT(ISERROR(SEARCH("F",Y178)))</formula>
    </cfRule>
  </conditionalFormatting>
  <conditionalFormatting sqref="Y179">
    <cfRule type="containsText" dxfId="2064" priority="3522" operator="containsText" text="F">
      <formula>NOT(ISERROR(SEARCH("F",Y179)))</formula>
    </cfRule>
  </conditionalFormatting>
  <conditionalFormatting sqref="AI178:AI179">
    <cfRule type="containsText" dxfId="2063" priority="3521" operator="containsText" text="F">
      <formula>NOT(ISERROR(SEARCH("F",AI178)))</formula>
    </cfRule>
  </conditionalFormatting>
  <conditionalFormatting sqref="AJ178">
    <cfRule type="containsText" dxfId="2062" priority="3520" operator="containsText" text="F">
      <formula>NOT(ISERROR(SEARCH("F",AJ178)))</formula>
    </cfRule>
  </conditionalFormatting>
  <conditionalFormatting sqref="AK178">
    <cfRule type="containsText" dxfId="2061" priority="3519" operator="containsText" text="F">
      <formula>NOT(ISERROR(SEARCH("F",AK178)))</formula>
    </cfRule>
  </conditionalFormatting>
  <conditionalFormatting sqref="AM178">
    <cfRule type="containsText" dxfId="2060" priority="3518" operator="containsText" text="F">
      <formula>NOT(ISERROR(SEARCH("F",AM178)))</formula>
    </cfRule>
  </conditionalFormatting>
  <conditionalFormatting sqref="AN178">
    <cfRule type="containsText" dxfId="2059" priority="3517" operator="containsText" text="F">
      <formula>NOT(ISERROR(SEARCH("F",AN178)))</formula>
    </cfRule>
  </conditionalFormatting>
  <conditionalFormatting sqref="AJ178">
    <cfRule type="containsText" dxfId="2058" priority="3516" operator="containsText" text="F">
      <formula>NOT(ISERROR(SEARCH("F",AJ178)))</formula>
    </cfRule>
  </conditionalFormatting>
  <conditionalFormatting sqref="AK178">
    <cfRule type="containsText" dxfId="2057" priority="3515" operator="containsText" text="F">
      <formula>NOT(ISERROR(SEARCH("F",AK178)))</formula>
    </cfRule>
  </conditionalFormatting>
  <conditionalFormatting sqref="AK178 AM178:AN178">
    <cfRule type="containsText" dxfId="2056" priority="3514" operator="containsText" text="F">
      <formula>NOT(ISERROR(SEARCH("F",AK178)))</formula>
    </cfRule>
  </conditionalFormatting>
  <conditionalFormatting sqref="AK178 AM178:AN178">
    <cfRule type="containsText" dxfId="2055" priority="3513" operator="containsText" text="F">
      <formula>NOT(ISERROR(SEARCH("F",AK178)))</formula>
    </cfRule>
  </conditionalFormatting>
  <conditionalFormatting sqref="AN178">
    <cfRule type="containsText" dxfId="2054" priority="3512" operator="containsText" text="F">
      <formula>NOT(ISERROR(SEARCH("F",AN178)))</formula>
    </cfRule>
  </conditionalFormatting>
  <conditionalFormatting sqref="AJ179:AK179 AM179:AN179">
    <cfRule type="containsText" dxfId="2053" priority="3511" operator="containsText" text="F">
      <formula>NOT(ISERROR(SEARCH("F",AJ179)))</formula>
    </cfRule>
  </conditionalFormatting>
  <conditionalFormatting sqref="AX178:AX179">
    <cfRule type="containsText" dxfId="2052" priority="3510" operator="containsText" text="F">
      <formula>NOT(ISERROR(SEARCH("F",AX178)))</formula>
    </cfRule>
  </conditionalFormatting>
  <conditionalFormatting sqref="AY178">
    <cfRule type="containsText" dxfId="2051" priority="3509" operator="containsText" text="F">
      <formula>NOT(ISERROR(SEARCH("F",AY178)))</formula>
    </cfRule>
  </conditionalFormatting>
  <conditionalFormatting sqref="AZ178">
    <cfRule type="containsText" dxfId="2050" priority="3508" operator="containsText" text="F">
      <formula>NOT(ISERROR(SEARCH("F",AZ178)))</formula>
    </cfRule>
  </conditionalFormatting>
  <conditionalFormatting sqref="BA178">
    <cfRule type="containsText" dxfId="2049" priority="3507" operator="containsText" text="F">
      <formula>NOT(ISERROR(SEARCH("F",BA178)))</formula>
    </cfRule>
  </conditionalFormatting>
  <conditionalFormatting sqref="BB178">
    <cfRule type="containsText" dxfId="2048" priority="3506" operator="containsText" text="F">
      <formula>NOT(ISERROR(SEARCH("F",BB178)))</formula>
    </cfRule>
  </conditionalFormatting>
  <conditionalFormatting sqref="AY178">
    <cfRule type="containsText" dxfId="2047" priority="3505" operator="containsText" text="F">
      <formula>NOT(ISERROR(SEARCH("F",AY178)))</formula>
    </cfRule>
  </conditionalFormatting>
  <conditionalFormatting sqref="AZ178">
    <cfRule type="containsText" dxfId="2046" priority="3504" operator="containsText" text="F">
      <formula>NOT(ISERROR(SEARCH("F",AZ178)))</formula>
    </cfRule>
  </conditionalFormatting>
  <conditionalFormatting sqref="AZ178:BB178">
    <cfRule type="containsText" dxfId="2045" priority="3503" operator="containsText" text="F">
      <formula>NOT(ISERROR(SEARCH("F",AZ178)))</formula>
    </cfRule>
  </conditionalFormatting>
  <conditionalFormatting sqref="AZ178:BB178">
    <cfRule type="containsText" dxfId="2044" priority="3502" operator="containsText" text="F">
      <formula>NOT(ISERROR(SEARCH("F",AZ178)))</formula>
    </cfRule>
  </conditionalFormatting>
  <conditionalFormatting sqref="AL173">
    <cfRule type="containsText" dxfId="2043" priority="3499" operator="containsText" text="F">
      <formula>NOT(ISERROR(SEARCH("F",AL173)))</formula>
    </cfRule>
  </conditionalFormatting>
  <conditionalFormatting sqref="AL174 AL176:AL177">
    <cfRule type="containsText" dxfId="2042" priority="3498" operator="containsText" text="F">
      <formula>NOT(ISERROR(SEARCH("F",AL174)))</formula>
    </cfRule>
  </conditionalFormatting>
  <conditionalFormatting sqref="AL174">
    <cfRule type="cellIs" dxfId="2041" priority="3497" operator="between">
      <formula>0</formula>
      <formula>49</formula>
    </cfRule>
  </conditionalFormatting>
  <conditionalFormatting sqref="AL173">
    <cfRule type="containsText" dxfId="2040" priority="3496" operator="containsText" text="F">
      <formula>NOT(ISERROR(SEARCH("F",AL173)))</formula>
    </cfRule>
  </conditionalFormatting>
  <conditionalFormatting sqref="AL174 AL176:AL177">
    <cfRule type="containsText" dxfId="2039" priority="3495" operator="containsText" text="F">
      <formula>NOT(ISERROR(SEARCH("F",AL174)))</formula>
    </cfRule>
  </conditionalFormatting>
  <conditionalFormatting sqref="AL173:AL174 AL176:AL177">
    <cfRule type="containsText" dxfId="2038" priority="3494" operator="containsText" text="F">
      <formula>NOT(ISERROR(SEARCH("F",AL173)))</formula>
    </cfRule>
  </conditionalFormatting>
  <conditionalFormatting sqref="AL174">
    <cfRule type="cellIs" dxfId="2037" priority="3493" operator="between">
      <formula>0</formula>
      <formula>49</formula>
    </cfRule>
  </conditionalFormatting>
  <conditionalFormatting sqref="AL178">
    <cfRule type="containsText" dxfId="2036" priority="3492" operator="containsText" text="F">
      <formula>NOT(ISERROR(SEARCH("F",AL178)))</formula>
    </cfRule>
  </conditionalFormatting>
  <conditionalFormatting sqref="AL178">
    <cfRule type="containsText" dxfId="2035" priority="3491" operator="containsText" text="F">
      <formula>NOT(ISERROR(SEARCH("F",AL178)))</formula>
    </cfRule>
  </conditionalFormatting>
  <conditionalFormatting sqref="AL178">
    <cfRule type="containsText" dxfId="2034" priority="3490" operator="containsText" text="F">
      <formula>NOT(ISERROR(SEARCH("F",AL178)))</formula>
    </cfRule>
  </conditionalFormatting>
  <conditionalFormatting sqref="AL178">
    <cfRule type="containsText" dxfId="2033" priority="3489" operator="containsText" text="F">
      <formula>NOT(ISERROR(SEARCH("F",AL178)))</formula>
    </cfRule>
  </conditionalFormatting>
  <conditionalFormatting sqref="AL179">
    <cfRule type="containsText" dxfId="2032" priority="3488" operator="containsText" text="F">
      <formula>NOT(ISERROR(SEARCH("F",AL179)))</formula>
    </cfRule>
  </conditionalFormatting>
  <conditionalFormatting sqref="G176">
    <cfRule type="containsText" dxfId="2031" priority="3487" operator="containsText" text="F">
      <formula>NOT(ISERROR(SEARCH("F",G176)))</formula>
    </cfRule>
  </conditionalFormatting>
  <conditionalFormatting sqref="H176">
    <cfRule type="containsText" dxfId="2030" priority="3486" operator="containsText" text="F">
      <formula>NOT(ISERROR(SEARCH("F",H176)))</formula>
    </cfRule>
  </conditionalFormatting>
  <conditionalFormatting sqref="I176:J176">
    <cfRule type="containsText" dxfId="2029" priority="3485" operator="containsText" text="F">
      <formula>NOT(ISERROR(SEARCH("F",I176)))</formula>
    </cfRule>
  </conditionalFormatting>
  <conditionalFormatting sqref="K176:L176">
    <cfRule type="containsText" dxfId="2028" priority="3484" operator="containsText" text="F">
      <formula>NOT(ISERROR(SEARCH("F",K176)))</formula>
    </cfRule>
  </conditionalFormatting>
  <conditionalFormatting sqref="G176">
    <cfRule type="containsText" dxfId="2027" priority="3483" operator="containsText" text="F">
      <formula>NOT(ISERROR(SEARCH("F",G176)))</formula>
    </cfRule>
  </conditionalFormatting>
  <conditionalFormatting sqref="H176">
    <cfRule type="containsText" dxfId="2026" priority="3482" operator="containsText" text="F">
      <formula>NOT(ISERROR(SEARCH("F",H176)))</formula>
    </cfRule>
  </conditionalFormatting>
  <conditionalFormatting sqref="I176">
    <cfRule type="containsText" dxfId="2025" priority="3481" operator="containsText" text="F">
      <formula>NOT(ISERROR(SEARCH("F",I176)))</formula>
    </cfRule>
  </conditionalFormatting>
  <conditionalFormatting sqref="J176">
    <cfRule type="containsText" dxfId="2024" priority="3480" operator="containsText" text="F">
      <formula>NOT(ISERROR(SEARCH("F",J176)))</formula>
    </cfRule>
  </conditionalFormatting>
  <conditionalFormatting sqref="K176:L176">
    <cfRule type="containsText" dxfId="2023" priority="3479" operator="containsText" text="F">
      <formula>NOT(ISERROR(SEARCH("F",K176)))</formula>
    </cfRule>
  </conditionalFormatting>
  <conditionalFormatting sqref="K176:L176">
    <cfRule type="containsText" dxfId="2022" priority="3478" operator="containsText" text="F">
      <formula>NOT(ISERROR(SEARCH("F",K176)))</formula>
    </cfRule>
  </conditionalFormatting>
  <conditionalFormatting sqref="Y174">
    <cfRule type="cellIs" dxfId="2021" priority="3477" operator="between">
      <formula>0</formula>
      <formula>24</formula>
    </cfRule>
  </conditionalFormatting>
  <conditionalFormatting sqref="AM174">
    <cfRule type="cellIs" dxfId="2020" priority="3472" operator="between">
      <formula>0</formula>
      <formula>24</formula>
    </cfRule>
  </conditionalFormatting>
  <conditionalFormatting sqref="AN174">
    <cfRule type="containsText" dxfId="2019" priority="3471" operator="containsText" text="F">
      <formula>NOT(ISERROR(SEARCH("F",AN174)))</formula>
    </cfRule>
  </conditionalFormatting>
  <conditionalFormatting sqref="AN174">
    <cfRule type="cellIs" dxfId="2018" priority="3470" operator="between">
      <formula>0</formula>
      <formula>49</formula>
    </cfRule>
  </conditionalFormatting>
  <conditionalFormatting sqref="AN174">
    <cfRule type="containsText" dxfId="2017" priority="3469" operator="containsText" text="F">
      <formula>NOT(ISERROR(SEARCH("F",AN174)))</formula>
    </cfRule>
  </conditionalFormatting>
  <conditionalFormatting sqref="AN174">
    <cfRule type="containsText" dxfId="2016" priority="3468" operator="containsText" text="F">
      <formula>NOT(ISERROR(SEARCH("F",AN174)))</formula>
    </cfRule>
  </conditionalFormatting>
  <conditionalFormatting sqref="AN174">
    <cfRule type="cellIs" dxfId="2015" priority="3467" operator="between">
      <formula>0</formula>
      <formula>49</formula>
    </cfRule>
  </conditionalFormatting>
  <conditionalFormatting sqref="BY180:BY186">
    <cfRule type="cellIs" dxfId="2014" priority="3466" operator="equal">
      <formula>"F"</formula>
    </cfRule>
  </conditionalFormatting>
  <conditionalFormatting sqref="CA180:CA186">
    <cfRule type="containsText" dxfId="2013" priority="3465" operator="containsText" text="Drop Out">
      <formula>NOT(ISERROR(SEARCH("Drop Out",CA180)))</formula>
    </cfRule>
  </conditionalFormatting>
  <conditionalFormatting sqref="G180 G182 G184">
    <cfRule type="containsText" dxfId="2012" priority="3464" operator="containsText" text="F">
      <formula>NOT(ISERROR(SEARCH("F",G180)))</formula>
    </cfRule>
  </conditionalFormatting>
  <conditionalFormatting sqref="H180 H184">
    <cfRule type="containsText" dxfId="2011" priority="3463" operator="containsText" text="F">
      <formula>NOT(ISERROR(SEARCH("F",H180)))</formula>
    </cfRule>
  </conditionalFormatting>
  <conditionalFormatting sqref="I180:I182 I184">
    <cfRule type="containsText" dxfId="2010" priority="3462" operator="containsText" text="F">
      <formula>NOT(ISERROR(SEARCH("F",I180)))</formula>
    </cfRule>
  </conditionalFormatting>
  <conditionalFormatting sqref="J180:J182 J184">
    <cfRule type="containsText" dxfId="2009" priority="3461" operator="containsText" text="F">
      <formula>NOT(ISERROR(SEARCH("F",J180)))</formula>
    </cfRule>
  </conditionalFormatting>
  <conditionalFormatting sqref="K180">
    <cfRule type="containsText" dxfId="2008" priority="3460" operator="containsText" text="F">
      <formula>NOT(ISERROR(SEARCH("F",K180)))</formula>
    </cfRule>
  </conditionalFormatting>
  <conditionalFormatting sqref="L181:L182 L184">
    <cfRule type="containsText" dxfId="2007" priority="3459" operator="containsText" text="F">
      <formula>NOT(ISERROR(SEARCH("F",L181)))</formula>
    </cfRule>
  </conditionalFormatting>
  <conditionalFormatting sqref="K181:K182 K184">
    <cfRule type="containsText" dxfId="2006" priority="3458" operator="containsText" text="F">
      <formula>NOT(ISERROR(SEARCH("F",K181)))</formula>
    </cfRule>
  </conditionalFormatting>
  <conditionalFormatting sqref="T181 T183:T184">
    <cfRule type="containsText" dxfId="2005" priority="3456" operator="containsText" text="F">
      <formula>NOT(ISERROR(SEARCH("F",T181)))</formula>
    </cfRule>
  </conditionalFormatting>
  <conditionalFormatting sqref="U183:U184">
    <cfRule type="containsText" dxfId="2004" priority="3454" operator="containsText" text="F">
      <formula>NOT(ISERROR(SEARCH("F",U183)))</formula>
    </cfRule>
  </conditionalFormatting>
  <conditionalFormatting sqref="V181:W184">
    <cfRule type="containsText" dxfId="2003" priority="3452" operator="containsText" text="F">
      <formula>NOT(ISERROR(SEARCH("F",V181)))</formula>
    </cfRule>
  </conditionalFormatting>
  <conditionalFormatting sqref="X183:Y184 X181:X182">
    <cfRule type="containsText" dxfId="2002" priority="3450" operator="containsText" text="F">
      <formula>NOT(ISERROR(SEARCH("F",X181)))</formula>
    </cfRule>
  </conditionalFormatting>
  <conditionalFormatting sqref="AI180:AK180 AM180:AN180">
    <cfRule type="containsText" dxfId="2001" priority="3449" operator="containsText" text="F">
      <formula>NOT(ISERROR(SEARCH("F",AI180)))</formula>
    </cfRule>
  </conditionalFormatting>
  <conditionalFormatting sqref="AI181:AK181 AM183:AN184 AI183:AK184">
    <cfRule type="containsText" dxfId="2000" priority="3448" operator="containsText" text="F">
      <formula>NOT(ISERROR(SEARCH("F",AI181)))</formula>
    </cfRule>
  </conditionalFormatting>
  <conditionalFormatting sqref="AX180:BB180">
    <cfRule type="containsText" dxfId="1999" priority="3447" operator="containsText" text="F">
      <formula>NOT(ISERROR(SEARCH("F",AX180)))</formula>
    </cfRule>
  </conditionalFormatting>
  <conditionalFormatting sqref="AX183:BB184 AX181:BA182">
    <cfRule type="containsText" dxfId="1998" priority="3446" operator="containsText" text="F">
      <formula>NOT(ISERROR(SEARCH("F",AX181)))</formula>
    </cfRule>
  </conditionalFormatting>
  <conditionalFormatting sqref="T182">
    <cfRule type="containsText" dxfId="1997" priority="3445" operator="containsText" text="F">
      <formula>NOT(ISERROR(SEARCH("F",T182)))</formula>
    </cfRule>
  </conditionalFormatting>
  <conditionalFormatting sqref="L180">
    <cfRule type="containsText" dxfId="1996" priority="3444" operator="containsText" text="F">
      <formula>NOT(ISERROR(SEARCH("F",L180)))</formula>
    </cfRule>
  </conditionalFormatting>
  <conditionalFormatting sqref="R180:R186">
    <cfRule type="containsText" dxfId="1995" priority="3442" operator="containsText" text="Probation">
      <formula>NOT(ISERROR(SEARCH("Probation",R180)))</formula>
    </cfRule>
    <cfRule type="containsText" dxfId="1994" priority="3443" operator="containsText" text="Drop">
      <formula>NOT(ISERROR(SEARCH("Drop",R180)))</formula>
    </cfRule>
  </conditionalFormatting>
  <conditionalFormatting sqref="I181:J181">
    <cfRule type="cellIs" dxfId="1993" priority="3441" operator="between">
      <formula>0</formula>
      <formula>49</formula>
    </cfRule>
  </conditionalFormatting>
  <conditionalFormatting sqref="AI181:AK181 AX181:BA181 T181 V181:X181">
    <cfRule type="cellIs" dxfId="1992" priority="3440" operator="between">
      <formula>0</formula>
      <formula>49</formula>
    </cfRule>
  </conditionalFormatting>
  <conditionalFormatting sqref="AG180:AG186">
    <cfRule type="containsText" dxfId="1991" priority="3438" operator="containsText" text="Probation">
      <formula>NOT(ISERROR(SEARCH("Probation",AG180)))</formula>
    </cfRule>
    <cfRule type="containsText" dxfId="1990" priority="3439" operator="containsText" text="Drop">
      <formula>NOT(ISERROR(SEARCH("Drop",AG180)))</formula>
    </cfRule>
  </conditionalFormatting>
  <conditionalFormatting sqref="AV180:AV186">
    <cfRule type="containsText" dxfId="1989" priority="3436" operator="containsText" text="Probation">
      <formula>NOT(ISERROR(SEARCH("Probation",AV180)))</formula>
    </cfRule>
    <cfRule type="containsText" dxfId="1988" priority="3437" operator="containsText" text="Drop">
      <formula>NOT(ISERROR(SEARCH("Drop",AV180)))</formula>
    </cfRule>
  </conditionalFormatting>
  <conditionalFormatting sqref="T181:T184">
    <cfRule type="containsText" dxfId="1987" priority="3435" operator="containsText" text="F">
      <formula>NOT(ISERROR(SEARCH("F",T181)))</formula>
    </cfRule>
  </conditionalFormatting>
  <conditionalFormatting sqref="U183:U184">
    <cfRule type="containsText" dxfId="1986" priority="3434" operator="containsText" text="F">
      <formula>NOT(ISERROR(SEARCH("F",U183)))</formula>
    </cfRule>
  </conditionalFormatting>
  <conditionalFormatting sqref="V181:V184">
    <cfRule type="containsText" dxfId="1985" priority="3433" operator="containsText" text="F">
      <formula>NOT(ISERROR(SEARCH("F",V181)))</formula>
    </cfRule>
  </conditionalFormatting>
  <conditionalFormatting sqref="W181:W184">
    <cfRule type="containsText" dxfId="1984" priority="3432" operator="containsText" text="F">
      <formula>NOT(ISERROR(SEARCH("F",W181)))</formula>
    </cfRule>
  </conditionalFormatting>
  <conditionalFormatting sqref="T181 V181:W181">
    <cfRule type="cellIs" dxfId="1983" priority="3431" operator="between">
      <formula>0</formula>
      <formula>49</formula>
    </cfRule>
  </conditionalFormatting>
  <conditionalFormatting sqref="X183:Y184 X181:X182">
    <cfRule type="containsText" dxfId="1982" priority="3429" operator="containsText" text="F">
      <formula>NOT(ISERROR(SEARCH("F",X181)))</formula>
    </cfRule>
  </conditionalFormatting>
  <conditionalFormatting sqref="X183:Y184 X181:X182">
    <cfRule type="containsText" dxfId="1981" priority="3428" operator="containsText" text="F">
      <formula>NOT(ISERROR(SEARCH("F",X181)))</formula>
    </cfRule>
  </conditionalFormatting>
  <conditionalFormatting sqref="X181">
    <cfRule type="cellIs" dxfId="1980" priority="3427" operator="between">
      <formula>0</formula>
      <formula>49</formula>
    </cfRule>
  </conditionalFormatting>
  <conditionalFormatting sqref="AI180">
    <cfRule type="containsText" dxfId="1979" priority="3426" operator="containsText" text="F">
      <formula>NOT(ISERROR(SEARCH("F",AI180)))</formula>
    </cfRule>
  </conditionalFormatting>
  <conditionalFormatting sqref="AI181 AI183:AI184">
    <cfRule type="containsText" dxfId="1978" priority="3425" operator="containsText" text="F">
      <formula>NOT(ISERROR(SEARCH("F",AI181)))</formula>
    </cfRule>
  </conditionalFormatting>
  <conditionalFormatting sqref="AJ180">
    <cfRule type="containsText" dxfId="1977" priority="3424" operator="containsText" text="F">
      <formula>NOT(ISERROR(SEARCH("F",AJ180)))</formula>
    </cfRule>
  </conditionalFormatting>
  <conditionalFormatting sqref="AJ181 AJ183:AJ184">
    <cfRule type="containsText" dxfId="1976" priority="3423" operator="containsText" text="F">
      <formula>NOT(ISERROR(SEARCH("F",AJ181)))</formula>
    </cfRule>
  </conditionalFormatting>
  <conditionalFormatting sqref="AK180 AM180">
    <cfRule type="containsText" dxfId="1975" priority="3422" operator="containsText" text="F">
      <formula>NOT(ISERROR(SEARCH("F",AK180)))</formula>
    </cfRule>
  </conditionalFormatting>
  <conditionalFormatting sqref="AK181 AM183:AM184 AK183:AK184">
    <cfRule type="containsText" dxfId="1974" priority="3421" operator="containsText" text="F">
      <formula>NOT(ISERROR(SEARCH("F",AK181)))</formula>
    </cfRule>
  </conditionalFormatting>
  <conditionalFormatting sqref="AN180">
    <cfRule type="containsText" dxfId="1973" priority="3420" operator="containsText" text="F">
      <formula>NOT(ISERROR(SEARCH("F",AN180)))</formula>
    </cfRule>
  </conditionalFormatting>
  <conditionalFormatting sqref="AN183:AN184">
    <cfRule type="containsText" dxfId="1972" priority="3419" operator="containsText" text="F">
      <formula>NOT(ISERROR(SEARCH("F",AN183)))</formula>
    </cfRule>
  </conditionalFormatting>
  <conditionalFormatting sqref="AI180:AI181 AI183:AI184">
    <cfRule type="containsText" dxfId="1971" priority="3417" operator="containsText" text="F">
      <formula>NOT(ISERROR(SEARCH("F",AI180)))</formula>
    </cfRule>
  </conditionalFormatting>
  <conditionalFormatting sqref="AJ180:AJ181 AJ183:AJ184">
    <cfRule type="containsText" dxfId="1970" priority="3416" operator="containsText" text="F">
      <formula>NOT(ISERROR(SEARCH("F",AJ180)))</formula>
    </cfRule>
  </conditionalFormatting>
  <conditionalFormatting sqref="AK180:AK181 AK183:AK184">
    <cfRule type="containsText" dxfId="1969" priority="3415" operator="containsText" text="F">
      <formula>NOT(ISERROR(SEARCH("F",AK180)))</formula>
    </cfRule>
  </conditionalFormatting>
  <conditionalFormatting sqref="AM180 AM183:AM184">
    <cfRule type="containsText" dxfId="1968" priority="3414" operator="containsText" text="F">
      <formula>NOT(ISERROR(SEARCH("F",AM180)))</formula>
    </cfRule>
  </conditionalFormatting>
  <conditionalFormatting sqref="AI181:AK181">
    <cfRule type="cellIs" dxfId="1967" priority="3413" operator="between">
      <formula>0</formula>
      <formula>49</formula>
    </cfRule>
  </conditionalFormatting>
  <conditionalFormatting sqref="AN180">
    <cfRule type="containsText" dxfId="1966" priority="3412" operator="containsText" text="F">
      <formula>NOT(ISERROR(SEARCH("F",AN180)))</formula>
    </cfRule>
  </conditionalFormatting>
  <conditionalFormatting sqref="AN183:AN184">
    <cfRule type="containsText" dxfId="1965" priority="3411" operator="containsText" text="F">
      <formula>NOT(ISERROR(SEARCH("F",AN183)))</formula>
    </cfRule>
  </conditionalFormatting>
  <conditionalFormatting sqref="AN180 AN183:AN184">
    <cfRule type="containsText" dxfId="1964" priority="3410" operator="containsText" text="F">
      <formula>NOT(ISERROR(SEARCH("F",AN180)))</formula>
    </cfRule>
  </conditionalFormatting>
  <conditionalFormatting sqref="AX180">
    <cfRule type="containsText" dxfId="1963" priority="3409" operator="containsText" text="F">
      <formula>NOT(ISERROR(SEARCH("F",AX180)))</formula>
    </cfRule>
  </conditionalFormatting>
  <conditionalFormatting sqref="AX181 AX183:AX184">
    <cfRule type="containsText" dxfId="1962" priority="3408" operator="containsText" text="F">
      <formula>NOT(ISERROR(SEARCH("F",AX181)))</formula>
    </cfRule>
  </conditionalFormatting>
  <conditionalFormatting sqref="AY180">
    <cfRule type="containsText" dxfId="1961" priority="3407" operator="containsText" text="F">
      <formula>NOT(ISERROR(SEARCH("F",AY180)))</formula>
    </cfRule>
  </conditionalFormatting>
  <conditionalFormatting sqref="AY181:AY184">
    <cfRule type="containsText" dxfId="1960" priority="3406" operator="containsText" text="F">
      <formula>NOT(ISERROR(SEARCH("F",AY181)))</formula>
    </cfRule>
  </conditionalFormatting>
  <conditionalFormatting sqref="AZ180:BA180">
    <cfRule type="containsText" dxfId="1959" priority="3405" operator="containsText" text="F">
      <formula>NOT(ISERROR(SEARCH("F",AZ180)))</formula>
    </cfRule>
  </conditionalFormatting>
  <conditionalFormatting sqref="AZ181:BA184">
    <cfRule type="containsText" dxfId="1958" priority="3404" operator="containsText" text="F">
      <formula>NOT(ISERROR(SEARCH("F",AZ181)))</formula>
    </cfRule>
  </conditionalFormatting>
  <conditionalFormatting sqref="BB180">
    <cfRule type="containsText" dxfId="1957" priority="3403" operator="containsText" text="F">
      <formula>NOT(ISERROR(SEARCH("F",BB180)))</formula>
    </cfRule>
  </conditionalFormatting>
  <conditionalFormatting sqref="BB183:BB184">
    <cfRule type="containsText" dxfId="1956" priority="3402" operator="containsText" text="F">
      <formula>NOT(ISERROR(SEARCH("F",BB183)))</formula>
    </cfRule>
  </conditionalFormatting>
  <conditionalFormatting sqref="AX182">
    <cfRule type="containsText" dxfId="1955" priority="3401" operator="containsText" text="F">
      <formula>NOT(ISERROR(SEARCH("F",AX182)))</formula>
    </cfRule>
  </conditionalFormatting>
  <conditionalFormatting sqref="AX180:AX184">
    <cfRule type="containsText" dxfId="1954" priority="3400" operator="containsText" text="F">
      <formula>NOT(ISERROR(SEARCH("F",AX180)))</formula>
    </cfRule>
  </conditionalFormatting>
  <conditionalFormatting sqref="AY180:AY184">
    <cfRule type="containsText" dxfId="1953" priority="3399" operator="containsText" text="F">
      <formula>NOT(ISERROR(SEARCH("F",AY180)))</formula>
    </cfRule>
  </conditionalFormatting>
  <conditionalFormatting sqref="AZ180:AZ184">
    <cfRule type="containsText" dxfId="1952" priority="3398" operator="containsText" text="F">
      <formula>NOT(ISERROR(SEARCH("F",AZ180)))</formula>
    </cfRule>
  </conditionalFormatting>
  <conditionalFormatting sqref="BA180:BA184">
    <cfRule type="containsText" dxfId="1951" priority="3397" operator="containsText" text="F">
      <formula>NOT(ISERROR(SEARCH("F",BA180)))</formula>
    </cfRule>
  </conditionalFormatting>
  <conditionalFormatting sqref="AX181:BA181">
    <cfRule type="cellIs" dxfId="1950" priority="3396" operator="between">
      <formula>0</formula>
      <formula>49</formula>
    </cfRule>
  </conditionalFormatting>
  <conditionalFormatting sqref="BB180">
    <cfRule type="containsText" dxfId="1949" priority="3395" operator="containsText" text="F">
      <formula>NOT(ISERROR(SEARCH("F",BB180)))</formula>
    </cfRule>
  </conditionalFormatting>
  <conditionalFormatting sqref="BB183:BB184">
    <cfRule type="containsText" dxfId="1948" priority="3394" operator="containsText" text="F">
      <formula>NOT(ISERROR(SEARCH("F",BB183)))</formula>
    </cfRule>
  </conditionalFormatting>
  <conditionalFormatting sqref="BB180 BB183:BB184">
    <cfRule type="containsText" dxfId="1947" priority="3393" operator="containsText" text="F">
      <formula>NOT(ISERROR(SEARCH("F",BB180)))</formula>
    </cfRule>
  </conditionalFormatting>
  <conditionalFormatting sqref="K180:K182 K184">
    <cfRule type="containsText" dxfId="1946" priority="3391" operator="containsText" text="F">
      <formula>NOT(ISERROR(SEARCH("F",K180)))</formula>
    </cfRule>
  </conditionalFormatting>
  <conditionalFormatting sqref="K181">
    <cfRule type="cellIs" dxfId="1945" priority="3390" operator="between">
      <formula>0</formula>
      <formula>49</formula>
    </cfRule>
  </conditionalFormatting>
  <conditionalFormatting sqref="L180:L182 L184">
    <cfRule type="containsText" dxfId="1944" priority="3389" operator="containsText" text="F">
      <formula>NOT(ISERROR(SEARCH("F",L180)))</formula>
    </cfRule>
  </conditionalFormatting>
  <conditionalFormatting sqref="L181">
    <cfRule type="cellIs" dxfId="1943" priority="3388" operator="between">
      <formula>0</formula>
      <formula>49</formula>
    </cfRule>
  </conditionalFormatting>
  <conditionalFormatting sqref="CA180:CA186">
    <cfRule type="containsText" dxfId="1942" priority="3386" operator="containsText" text="Probation">
      <formula>NOT(ISERROR(SEARCH("Probation",CA180)))</formula>
    </cfRule>
    <cfRule type="containsText" dxfId="1941" priority="3387" operator="containsText" text="Drop">
      <formula>NOT(ISERROR(SEARCH("Drop",CA180)))</formula>
    </cfRule>
  </conditionalFormatting>
  <conditionalFormatting sqref="AG180:AG186">
    <cfRule type="containsText" dxfId="1940" priority="3384" operator="containsText" text="Probation">
      <formula>NOT(ISERROR(SEARCH("Probation",AG180)))</formula>
    </cfRule>
    <cfRule type="containsText" dxfId="1939" priority="3385" operator="containsText" text="Drop">
      <formula>NOT(ISERROR(SEARCH("Drop",AG180)))</formula>
    </cfRule>
  </conditionalFormatting>
  <conditionalFormatting sqref="AV180:AV186">
    <cfRule type="containsText" dxfId="1938" priority="3382" operator="containsText" text="Probation">
      <formula>NOT(ISERROR(SEARCH("Probation",AV180)))</formula>
    </cfRule>
    <cfRule type="containsText" dxfId="1937" priority="3383" operator="containsText" text="Drop">
      <formula>NOT(ISERROR(SEARCH("Drop",AV180)))</formula>
    </cfRule>
  </conditionalFormatting>
  <conditionalFormatting sqref="AV180:AV186">
    <cfRule type="containsText" dxfId="1936" priority="3380" operator="containsText" text="Probation">
      <formula>NOT(ISERROR(SEARCH("Probation",AV180)))</formula>
    </cfRule>
    <cfRule type="containsText" dxfId="1935" priority="3381" operator="containsText" text="Drop">
      <formula>NOT(ISERROR(SEARCH("Drop",AV180)))</formula>
    </cfRule>
  </conditionalFormatting>
  <conditionalFormatting sqref="BJ180:BJ186">
    <cfRule type="containsText" dxfId="1934" priority="3378" operator="containsText" text="Probation">
      <formula>NOT(ISERROR(SEARCH("Probation",BJ180)))</formula>
    </cfRule>
    <cfRule type="containsText" dxfId="1933" priority="3379" operator="containsText" text="Drop">
      <formula>NOT(ISERROR(SEARCH("Drop",BJ180)))</formula>
    </cfRule>
  </conditionalFormatting>
  <conditionalFormatting sqref="BJ180:BJ186">
    <cfRule type="containsText" dxfId="1932" priority="3376" operator="containsText" text="Probation">
      <formula>NOT(ISERROR(SEARCH("Probation",BJ180)))</formula>
    </cfRule>
    <cfRule type="containsText" dxfId="1931" priority="3377" operator="containsText" text="Drop">
      <formula>NOT(ISERROR(SEARCH("Drop",BJ180)))</formula>
    </cfRule>
  </conditionalFormatting>
  <conditionalFormatting sqref="BJ180:BJ186">
    <cfRule type="containsText" dxfId="1930" priority="3374" operator="containsText" text="Probation">
      <formula>NOT(ISERROR(SEARCH("Probation",BJ180)))</formula>
    </cfRule>
    <cfRule type="containsText" dxfId="1929" priority="3375" operator="containsText" text="Drop">
      <formula>NOT(ISERROR(SEARCH("Drop",BJ180)))</formula>
    </cfRule>
  </conditionalFormatting>
  <conditionalFormatting sqref="G181">
    <cfRule type="cellIs" dxfId="1928" priority="3373" operator="between">
      <formula>0</formula>
      <formula>24</formula>
    </cfRule>
  </conditionalFormatting>
  <conditionalFormatting sqref="BB185">
    <cfRule type="containsText" dxfId="1927" priority="3320" operator="containsText" text="F">
      <formula>NOT(ISERROR(SEARCH("F",BB185)))</formula>
    </cfRule>
  </conditionalFormatting>
  <conditionalFormatting sqref="AY186:BB186">
    <cfRule type="containsText" dxfId="1926" priority="3319" operator="containsText" text="F">
      <formula>NOT(ISERROR(SEARCH("F",AY186)))</formula>
    </cfRule>
  </conditionalFormatting>
  <conditionalFormatting sqref="G185:G186">
    <cfRule type="containsText" dxfId="1925" priority="3372" operator="containsText" text="F">
      <formula>NOT(ISERROR(SEARCH("F",G185)))</formula>
    </cfRule>
  </conditionalFormatting>
  <conditionalFormatting sqref="H185">
    <cfRule type="containsText" dxfId="1924" priority="3371" operator="containsText" text="F">
      <formula>NOT(ISERROR(SEARCH("F",H185)))</formula>
    </cfRule>
  </conditionalFormatting>
  <conditionalFormatting sqref="I185">
    <cfRule type="containsText" dxfId="1923" priority="3370" operator="containsText" text="F">
      <formula>NOT(ISERROR(SEARCH("F",I185)))</formula>
    </cfRule>
  </conditionalFormatting>
  <conditionalFormatting sqref="J185">
    <cfRule type="containsText" dxfId="1922" priority="3369" operator="containsText" text="F">
      <formula>NOT(ISERROR(SEARCH("F",J185)))</formula>
    </cfRule>
  </conditionalFormatting>
  <conditionalFormatting sqref="K185">
    <cfRule type="containsText" dxfId="1921" priority="3368" operator="containsText" text="F">
      <formula>NOT(ISERROR(SEARCH("F",K185)))</formula>
    </cfRule>
  </conditionalFormatting>
  <conditionalFormatting sqref="H185">
    <cfRule type="containsText" dxfId="1920" priority="3367" operator="containsText" text="F">
      <formula>NOT(ISERROR(SEARCH("F",H185)))</formula>
    </cfRule>
  </conditionalFormatting>
  <conditionalFormatting sqref="I185">
    <cfRule type="containsText" dxfId="1919" priority="3366" operator="containsText" text="F">
      <formula>NOT(ISERROR(SEARCH("F",I185)))</formula>
    </cfRule>
  </conditionalFormatting>
  <conditionalFormatting sqref="I185:K185">
    <cfRule type="containsText" dxfId="1918" priority="3365" operator="containsText" text="F">
      <formula>NOT(ISERROR(SEARCH("F",I185)))</formula>
    </cfRule>
  </conditionalFormatting>
  <conditionalFormatting sqref="I185:K185">
    <cfRule type="containsText" dxfId="1917" priority="3364" operator="containsText" text="F">
      <formula>NOT(ISERROR(SEARCH("F",I185)))</formula>
    </cfRule>
  </conditionalFormatting>
  <conditionalFormatting sqref="K185">
    <cfRule type="containsText" dxfId="1916" priority="3363" operator="containsText" text="F">
      <formula>NOT(ISERROR(SEARCH("F",K185)))</formula>
    </cfRule>
  </conditionalFormatting>
  <conditionalFormatting sqref="H186:K186">
    <cfRule type="containsText" dxfId="1915" priority="3362" operator="containsText" text="F">
      <formula>NOT(ISERROR(SEARCH("F",H186)))</formula>
    </cfRule>
  </conditionalFormatting>
  <conditionalFormatting sqref="L185">
    <cfRule type="containsText" dxfId="1914" priority="3361" operator="containsText" text="F">
      <formula>NOT(ISERROR(SEARCH("F",L185)))</formula>
    </cfRule>
  </conditionalFormatting>
  <conditionalFormatting sqref="L185">
    <cfRule type="containsText" dxfId="1913" priority="3360" operator="containsText" text="F">
      <formula>NOT(ISERROR(SEARCH("F",L185)))</formula>
    </cfRule>
  </conditionalFormatting>
  <conditionalFormatting sqref="L185">
    <cfRule type="containsText" dxfId="1912" priority="3359" operator="containsText" text="F">
      <formula>NOT(ISERROR(SEARCH("F",L185)))</formula>
    </cfRule>
  </conditionalFormatting>
  <conditionalFormatting sqref="L185">
    <cfRule type="containsText" dxfId="1911" priority="3358" operator="containsText" text="F">
      <formula>NOT(ISERROR(SEARCH("F",L185)))</formula>
    </cfRule>
  </conditionalFormatting>
  <conditionalFormatting sqref="L186">
    <cfRule type="containsText" dxfId="1910" priority="3357" operator="containsText" text="F">
      <formula>NOT(ISERROR(SEARCH("F",L186)))</formula>
    </cfRule>
  </conditionalFormatting>
  <conditionalFormatting sqref="T185:T186">
    <cfRule type="containsText" dxfId="1909" priority="3356" operator="containsText" text="F">
      <formula>NOT(ISERROR(SEARCH("F",T185)))</formula>
    </cfRule>
  </conditionalFormatting>
  <conditionalFormatting sqref="U185">
    <cfRule type="containsText" dxfId="1908" priority="3355" operator="containsText" text="F">
      <formula>NOT(ISERROR(SEARCH("F",U185)))</formula>
    </cfRule>
  </conditionalFormatting>
  <conditionalFormatting sqref="V185">
    <cfRule type="containsText" dxfId="1907" priority="3354" operator="containsText" text="F">
      <formula>NOT(ISERROR(SEARCH("F",V185)))</formula>
    </cfRule>
  </conditionalFormatting>
  <conditionalFormatting sqref="W185">
    <cfRule type="containsText" dxfId="1906" priority="3353" operator="containsText" text="F">
      <formula>NOT(ISERROR(SEARCH("F",W185)))</formula>
    </cfRule>
  </conditionalFormatting>
  <conditionalFormatting sqref="X185">
    <cfRule type="containsText" dxfId="1905" priority="3352" operator="containsText" text="F">
      <formula>NOT(ISERROR(SEARCH("F",X185)))</formula>
    </cfRule>
  </conditionalFormatting>
  <conditionalFormatting sqref="U185">
    <cfRule type="containsText" dxfId="1904" priority="3351" operator="containsText" text="F">
      <formula>NOT(ISERROR(SEARCH("F",U185)))</formula>
    </cfRule>
  </conditionalFormatting>
  <conditionalFormatting sqref="V185">
    <cfRule type="containsText" dxfId="1903" priority="3350" operator="containsText" text="F">
      <formula>NOT(ISERROR(SEARCH("F",V185)))</formula>
    </cfRule>
  </conditionalFormatting>
  <conditionalFormatting sqref="V185:X185">
    <cfRule type="containsText" dxfId="1902" priority="3349" operator="containsText" text="F">
      <formula>NOT(ISERROR(SEARCH("F",V185)))</formula>
    </cfRule>
  </conditionalFormatting>
  <conditionalFormatting sqref="V185:X185">
    <cfRule type="containsText" dxfId="1901" priority="3348" operator="containsText" text="F">
      <formula>NOT(ISERROR(SEARCH("F",V185)))</formula>
    </cfRule>
  </conditionalFormatting>
  <conditionalFormatting sqref="X185">
    <cfRule type="containsText" dxfId="1900" priority="3347" operator="containsText" text="F">
      <formula>NOT(ISERROR(SEARCH("F",X185)))</formula>
    </cfRule>
  </conditionalFormatting>
  <conditionalFormatting sqref="U186:X186">
    <cfRule type="containsText" dxfId="1899" priority="3346" operator="containsText" text="F">
      <formula>NOT(ISERROR(SEARCH("F",U186)))</formula>
    </cfRule>
  </conditionalFormatting>
  <conditionalFormatting sqref="Y185">
    <cfRule type="containsText" dxfId="1898" priority="3345" operator="containsText" text="F">
      <formula>NOT(ISERROR(SEARCH("F",Y185)))</formula>
    </cfRule>
  </conditionalFormatting>
  <conditionalFormatting sqref="Y185">
    <cfRule type="containsText" dxfId="1897" priority="3344" operator="containsText" text="F">
      <formula>NOT(ISERROR(SEARCH("F",Y185)))</formula>
    </cfRule>
  </conditionalFormatting>
  <conditionalFormatting sqref="Y185">
    <cfRule type="containsText" dxfId="1896" priority="3343" operator="containsText" text="F">
      <formula>NOT(ISERROR(SEARCH("F",Y185)))</formula>
    </cfRule>
  </conditionalFormatting>
  <conditionalFormatting sqref="Y185">
    <cfRule type="containsText" dxfId="1895" priority="3342" operator="containsText" text="F">
      <formula>NOT(ISERROR(SEARCH("F",Y185)))</formula>
    </cfRule>
  </conditionalFormatting>
  <conditionalFormatting sqref="Y186">
    <cfRule type="containsText" dxfId="1894" priority="3341" operator="containsText" text="F">
      <formula>NOT(ISERROR(SEARCH("F",Y186)))</formula>
    </cfRule>
  </conditionalFormatting>
  <conditionalFormatting sqref="AI185:AI186">
    <cfRule type="containsText" dxfId="1893" priority="3340" operator="containsText" text="F">
      <formula>NOT(ISERROR(SEARCH("F",AI185)))</formula>
    </cfRule>
  </conditionalFormatting>
  <conditionalFormatting sqref="AJ185">
    <cfRule type="containsText" dxfId="1892" priority="3339" operator="containsText" text="F">
      <formula>NOT(ISERROR(SEARCH("F",AJ185)))</formula>
    </cfRule>
  </conditionalFormatting>
  <conditionalFormatting sqref="AK185">
    <cfRule type="containsText" dxfId="1891" priority="3338" operator="containsText" text="F">
      <formula>NOT(ISERROR(SEARCH("F",AK185)))</formula>
    </cfRule>
  </conditionalFormatting>
  <conditionalFormatting sqref="AM185">
    <cfRule type="containsText" dxfId="1890" priority="3337" operator="containsText" text="F">
      <formula>NOT(ISERROR(SEARCH("F",AM185)))</formula>
    </cfRule>
  </conditionalFormatting>
  <conditionalFormatting sqref="AN185">
    <cfRule type="containsText" dxfId="1889" priority="3336" operator="containsText" text="F">
      <formula>NOT(ISERROR(SEARCH("F",AN185)))</formula>
    </cfRule>
  </conditionalFormatting>
  <conditionalFormatting sqref="AJ185">
    <cfRule type="containsText" dxfId="1888" priority="3335" operator="containsText" text="F">
      <formula>NOT(ISERROR(SEARCH("F",AJ185)))</formula>
    </cfRule>
  </conditionalFormatting>
  <conditionalFormatting sqref="AK185">
    <cfRule type="containsText" dxfId="1887" priority="3334" operator="containsText" text="F">
      <formula>NOT(ISERROR(SEARCH("F",AK185)))</formula>
    </cfRule>
  </conditionalFormatting>
  <conditionalFormatting sqref="AK185 AM185:AN185">
    <cfRule type="containsText" dxfId="1886" priority="3333" operator="containsText" text="F">
      <formula>NOT(ISERROR(SEARCH("F",AK185)))</formula>
    </cfRule>
  </conditionalFormatting>
  <conditionalFormatting sqref="AK185 AM185:AN185">
    <cfRule type="containsText" dxfId="1885" priority="3332" operator="containsText" text="F">
      <formula>NOT(ISERROR(SEARCH("F",AK185)))</formula>
    </cfRule>
  </conditionalFormatting>
  <conditionalFormatting sqref="AN185">
    <cfRule type="containsText" dxfId="1884" priority="3331" operator="containsText" text="F">
      <formula>NOT(ISERROR(SEARCH("F",AN185)))</formula>
    </cfRule>
  </conditionalFormatting>
  <conditionalFormatting sqref="AJ186:AK186 AM186:AN186">
    <cfRule type="containsText" dxfId="1883" priority="3330" operator="containsText" text="F">
      <formula>NOT(ISERROR(SEARCH("F",AJ186)))</formula>
    </cfRule>
  </conditionalFormatting>
  <conditionalFormatting sqref="AX185:AX186">
    <cfRule type="containsText" dxfId="1882" priority="3329" operator="containsText" text="F">
      <formula>NOT(ISERROR(SEARCH("F",AX185)))</formula>
    </cfRule>
  </conditionalFormatting>
  <conditionalFormatting sqref="AY185">
    <cfRule type="containsText" dxfId="1881" priority="3328" operator="containsText" text="F">
      <formula>NOT(ISERROR(SEARCH("F",AY185)))</formula>
    </cfRule>
  </conditionalFormatting>
  <conditionalFormatting sqref="AZ185">
    <cfRule type="containsText" dxfId="1880" priority="3327" operator="containsText" text="F">
      <formula>NOT(ISERROR(SEARCH("F",AZ185)))</formula>
    </cfRule>
  </conditionalFormatting>
  <conditionalFormatting sqref="BA185">
    <cfRule type="containsText" dxfId="1879" priority="3326" operator="containsText" text="F">
      <formula>NOT(ISERROR(SEARCH("F",BA185)))</formula>
    </cfRule>
  </conditionalFormatting>
  <conditionalFormatting sqref="BB185">
    <cfRule type="containsText" dxfId="1878" priority="3325" operator="containsText" text="F">
      <formula>NOT(ISERROR(SEARCH("F",BB185)))</formula>
    </cfRule>
  </conditionalFormatting>
  <conditionalFormatting sqref="AY185">
    <cfRule type="containsText" dxfId="1877" priority="3324" operator="containsText" text="F">
      <formula>NOT(ISERROR(SEARCH("F",AY185)))</formula>
    </cfRule>
  </conditionalFormatting>
  <conditionalFormatting sqref="AZ185">
    <cfRule type="containsText" dxfId="1876" priority="3323" operator="containsText" text="F">
      <formula>NOT(ISERROR(SEARCH("F",AZ185)))</formula>
    </cfRule>
  </conditionalFormatting>
  <conditionalFormatting sqref="AZ185:BB185">
    <cfRule type="containsText" dxfId="1875" priority="3322" operator="containsText" text="F">
      <formula>NOT(ISERROR(SEARCH("F",AZ185)))</formula>
    </cfRule>
  </conditionalFormatting>
  <conditionalFormatting sqref="AZ185:BB185">
    <cfRule type="containsText" dxfId="1874" priority="3321" operator="containsText" text="F">
      <formula>NOT(ISERROR(SEARCH("F",AZ185)))</formula>
    </cfRule>
  </conditionalFormatting>
  <conditionalFormatting sqref="AL180">
    <cfRule type="containsText" dxfId="1873" priority="3318" operator="containsText" text="F">
      <formula>NOT(ISERROR(SEARCH("F",AL180)))</formula>
    </cfRule>
  </conditionalFormatting>
  <conditionalFormatting sqref="AL181 AL183:AL184">
    <cfRule type="containsText" dxfId="1872" priority="3317" operator="containsText" text="F">
      <formula>NOT(ISERROR(SEARCH("F",AL181)))</formula>
    </cfRule>
  </conditionalFormatting>
  <conditionalFormatting sqref="AL181">
    <cfRule type="cellIs" dxfId="1871" priority="3316" operator="between">
      <formula>0</formula>
      <formula>49</formula>
    </cfRule>
  </conditionalFormatting>
  <conditionalFormatting sqref="AL180">
    <cfRule type="containsText" dxfId="1870" priority="3315" operator="containsText" text="F">
      <formula>NOT(ISERROR(SEARCH("F",AL180)))</formula>
    </cfRule>
  </conditionalFormatting>
  <conditionalFormatting sqref="AL181 AL183:AL184">
    <cfRule type="containsText" dxfId="1869" priority="3314" operator="containsText" text="F">
      <formula>NOT(ISERROR(SEARCH("F",AL181)))</formula>
    </cfRule>
  </conditionalFormatting>
  <conditionalFormatting sqref="AL180:AL181 AL183:AL184">
    <cfRule type="containsText" dxfId="1868" priority="3313" operator="containsText" text="F">
      <formula>NOT(ISERROR(SEARCH("F",AL180)))</formula>
    </cfRule>
  </conditionalFormatting>
  <conditionalFormatting sqref="AL181">
    <cfRule type="cellIs" dxfId="1867" priority="3312" operator="between">
      <formula>0</formula>
      <formula>49</formula>
    </cfRule>
  </conditionalFormatting>
  <conditionalFormatting sqref="AL185">
    <cfRule type="containsText" dxfId="1866" priority="3311" operator="containsText" text="F">
      <formula>NOT(ISERROR(SEARCH("F",AL185)))</formula>
    </cfRule>
  </conditionalFormatting>
  <conditionalFormatting sqref="AL185">
    <cfRule type="containsText" dxfId="1865" priority="3310" operator="containsText" text="F">
      <formula>NOT(ISERROR(SEARCH("F",AL185)))</formula>
    </cfRule>
  </conditionalFormatting>
  <conditionalFormatting sqref="AL185">
    <cfRule type="containsText" dxfId="1864" priority="3309" operator="containsText" text="F">
      <formula>NOT(ISERROR(SEARCH("F",AL185)))</formula>
    </cfRule>
  </conditionalFormatting>
  <conditionalFormatting sqref="AL185">
    <cfRule type="containsText" dxfId="1863" priority="3308" operator="containsText" text="F">
      <formula>NOT(ISERROR(SEARCH("F",AL185)))</formula>
    </cfRule>
  </conditionalFormatting>
  <conditionalFormatting sqref="AL186">
    <cfRule type="containsText" dxfId="1862" priority="3307" operator="containsText" text="F">
      <formula>NOT(ISERROR(SEARCH("F",AL186)))</formula>
    </cfRule>
  </conditionalFormatting>
  <conditionalFormatting sqref="G183">
    <cfRule type="containsText" dxfId="1861" priority="3306" operator="containsText" text="F">
      <formula>NOT(ISERROR(SEARCH("F",G183)))</formula>
    </cfRule>
  </conditionalFormatting>
  <conditionalFormatting sqref="H183">
    <cfRule type="containsText" dxfId="1860" priority="3305" operator="containsText" text="F">
      <formula>NOT(ISERROR(SEARCH("F",H183)))</formula>
    </cfRule>
  </conditionalFormatting>
  <conditionalFormatting sqref="I183:J183">
    <cfRule type="containsText" dxfId="1859" priority="3304" operator="containsText" text="F">
      <formula>NOT(ISERROR(SEARCH("F",I183)))</formula>
    </cfRule>
  </conditionalFormatting>
  <conditionalFormatting sqref="K183:L183">
    <cfRule type="containsText" dxfId="1858" priority="3303" operator="containsText" text="F">
      <formula>NOT(ISERROR(SEARCH("F",K183)))</formula>
    </cfRule>
  </conditionalFormatting>
  <conditionalFormatting sqref="G183">
    <cfRule type="containsText" dxfId="1857" priority="3302" operator="containsText" text="F">
      <formula>NOT(ISERROR(SEARCH("F",G183)))</formula>
    </cfRule>
  </conditionalFormatting>
  <conditionalFormatting sqref="H183">
    <cfRule type="containsText" dxfId="1856" priority="3301" operator="containsText" text="F">
      <formula>NOT(ISERROR(SEARCH("F",H183)))</formula>
    </cfRule>
  </conditionalFormatting>
  <conditionalFormatting sqref="I183">
    <cfRule type="containsText" dxfId="1855" priority="3300" operator="containsText" text="F">
      <formula>NOT(ISERROR(SEARCH("F",I183)))</formula>
    </cfRule>
  </conditionalFormatting>
  <conditionalFormatting sqref="J183">
    <cfRule type="containsText" dxfId="1854" priority="3299" operator="containsText" text="F">
      <formula>NOT(ISERROR(SEARCH("F",J183)))</formula>
    </cfRule>
  </conditionalFormatting>
  <conditionalFormatting sqref="K183:L183">
    <cfRule type="containsText" dxfId="1853" priority="3298" operator="containsText" text="F">
      <formula>NOT(ISERROR(SEARCH("F",K183)))</formula>
    </cfRule>
  </conditionalFormatting>
  <conditionalFormatting sqref="K183:L183">
    <cfRule type="containsText" dxfId="1852" priority="3297" operator="containsText" text="F">
      <formula>NOT(ISERROR(SEARCH("F",K183)))</formula>
    </cfRule>
  </conditionalFormatting>
  <conditionalFormatting sqref="Y181">
    <cfRule type="cellIs" dxfId="1851" priority="3296" operator="between">
      <formula>0</formula>
      <formula>24</formula>
    </cfRule>
  </conditionalFormatting>
  <conditionalFormatting sqref="AM181">
    <cfRule type="cellIs" dxfId="1850" priority="3291" operator="between">
      <formula>0</formula>
      <formula>24</formula>
    </cfRule>
  </conditionalFormatting>
  <conditionalFormatting sqref="AN181">
    <cfRule type="containsText" dxfId="1849" priority="3290" operator="containsText" text="F">
      <formula>NOT(ISERROR(SEARCH("F",AN181)))</formula>
    </cfRule>
  </conditionalFormatting>
  <conditionalFormatting sqref="AN181">
    <cfRule type="cellIs" dxfId="1848" priority="3289" operator="between">
      <formula>0</formula>
      <formula>49</formula>
    </cfRule>
  </conditionalFormatting>
  <conditionalFormatting sqref="AN181">
    <cfRule type="containsText" dxfId="1847" priority="3288" operator="containsText" text="F">
      <formula>NOT(ISERROR(SEARCH("F",AN181)))</formula>
    </cfRule>
  </conditionalFormatting>
  <conditionalFormatting sqref="AN181">
    <cfRule type="containsText" dxfId="1846" priority="3287" operator="containsText" text="F">
      <formula>NOT(ISERROR(SEARCH("F",AN181)))</formula>
    </cfRule>
  </conditionalFormatting>
  <conditionalFormatting sqref="AN181">
    <cfRule type="cellIs" dxfId="1845" priority="3286" operator="between">
      <formula>0</formula>
      <formula>49</formula>
    </cfRule>
  </conditionalFormatting>
  <conditionalFormatting sqref="BY187:BY193">
    <cfRule type="cellIs" dxfId="1844" priority="3104" operator="equal">
      <formula>"F"</formula>
    </cfRule>
  </conditionalFormatting>
  <conditionalFormatting sqref="CA187:CA193">
    <cfRule type="containsText" dxfId="1843" priority="3103" operator="containsText" text="Drop Out">
      <formula>NOT(ISERROR(SEARCH("Drop Out",CA187)))</formula>
    </cfRule>
  </conditionalFormatting>
  <conditionalFormatting sqref="G187 G189 G191">
    <cfRule type="containsText" dxfId="1842" priority="3102" operator="containsText" text="F">
      <formula>NOT(ISERROR(SEARCH("F",G187)))</formula>
    </cfRule>
  </conditionalFormatting>
  <conditionalFormatting sqref="H187 H191 H189">
    <cfRule type="containsText" dxfId="1841" priority="3101" operator="containsText" text="F">
      <formula>NOT(ISERROR(SEARCH("F",H187)))</formula>
    </cfRule>
  </conditionalFormatting>
  <conditionalFormatting sqref="I187 I191 I189">
    <cfRule type="containsText" dxfId="1840" priority="3100" operator="containsText" text="F">
      <formula>NOT(ISERROR(SEARCH("F",I187)))</formula>
    </cfRule>
  </conditionalFormatting>
  <conditionalFormatting sqref="J187 J191 J189">
    <cfRule type="containsText" dxfId="1839" priority="3099" operator="containsText" text="F">
      <formula>NOT(ISERROR(SEARCH("F",J187)))</formula>
    </cfRule>
  </conditionalFormatting>
  <conditionalFormatting sqref="K187">
    <cfRule type="containsText" dxfId="1838" priority="3098" operator="containsText" text="F">
      <formula>NOT(ISERROR(SEARCH("F",K187)))</formula>
    </cfRule>
  </conditionalFormatting>
  <conditionalFormatting sqref="L189 L191">
    <cfRule type="containsText" dxfId="1837" priority="3097" operator="containsText" text="F">
      <formula>NOT(ISERROR(SEARCH("F",L189)))</formula>
    </cfRule>
  </conditionalFormatting>
  <conditionalFormatting sqref="K189 K191">
    <cfRule type="containsText" dxfId="1836" priority="3096" operator="containsText" text="F">
      <formula>NOT(ISERROR(SEARCH("F",K189)))</formula>
    </cfRule>
  </conditionalFormatting>
  <conditionalFormatting sqref="L187">
    <cfRule type="containsText" dxfId="1835" priority="3082" operator="containsText" text="F">
      <formula>NOT(ISERROR(SEARCH("F",L187)))</formula>
    </cfRule>
  </conditionalFormatting>
  <conditionalFormatting sqref="R187:R193">
    <cfRule type="containsText" dxfId="1834" priority="3080" operator="containsText" text="Probation">
      <formula>NOT(ISERROR(SEARCH("Probation",R187)))</formula>
    </cfRule>
    <cfRule type="containsText" dxfId="1833" priority="3081" operator="containsText" text="Drop">
      <formula>NOT(ISERROR(SEARCH("Drop",R187)))</formula>
    </cfRule>
  </conditionalFormatting>
  <conditionalFormatting sqref="K187 K191 K189">
    <cfRule type="containsText" dxfId="1832" priority="3029" operator="containsText" text="F">
      <formula>NOT(ISERROR(SEARCH("F",K187)))</formula>
    </cfRule>
  </conditionalFormatting>
  <conditionalFormatting sqref="L187 L191 L189">
    <cfRule type="containsText" dxfId="1831" priority="3027" operator="containsText" text="F">
      <formula>NOT(ISERROR(SEARCH("F",L187)))</formula>
    </cfRule>
  </conditionalFormatting>
  <conditionalFormatting sqref="CA187:CA193">
    <cfRule type="containsText" dxfId="1830" priority="3024" operator="containsText" text="Probation">
      <formula>NOT(ISERROR(SEARCH("Probation",CA187)))</formula>
    </cfRule>
    <cfRule type="containsText" dxfId="1829" priority="3025" operator="containsText" text="Drop">
      <formula>NOT(ISERROR(SEARCH("Drop",CA187)))</formula>
    </cfRule>
  </conditionalFormatting>
  <conditionalFormatting sqref="G192:G193">
    <cfRule type="containsText" dxfId="1828" priority="3010" operator="containsText" text="F">
      <formula>NOT(ISERROR(SEARCH("F",G192)))</formula>
    </cfRule>
  </conditionalFormatting>
  <conditionalFormatting sqref="H192">
    <cfRule type="containsText" dxfId="1827" priority="3009" operator="containsText" text="F">
      <formula>NOT(ISERROR(SEARCH("F",H192)))</formula>
    </cfRule>
  </conditionalFormatting>
  <conditionalFormatting sqref="I192">
    <cfRule type="containsText" dxfId="1826" priority="3008" operator="containsText" text="F">
      <formula>NOT(ISERROR(SEARCH("F",I192)))</formula>
    </cfRule>
  </conditionalFormatting>
  <conditionalFormatting sqref="J192">
    <cfRule type="containsText" dxfId="1825" priority="3007" operator="containsText" text="F">
      <formula>NOT(ISERROR(SEARCH("F",J192)))</formula>
    </cfRule>
  </conditionalFormatting>
  <conditionalFormatting sqref="K192">
    <cfRule type="containsText" dxfId="1824" priority="3006" operator="containsText" text="F">
      <formula>NOT(ISERROR(SEARCH("F",K192)))</formula>
    </cfRule>
  </conditionalFormatting>
  <conditionalFormatting sqref="H192">
    <cfRule type="containsText" dxfId="1823" priority="3005" operator="containsText" text="F">
      <formula>NOT(ISERROR(SEARCH("F",H192)))</formula>
    </cfRule>
  </conditionalFormatting>
  <conditionalFormatting sqref="I192">
    <cfRule type="containsText" dxfId="1822" priority="3004" operator="containsText" text="F">
      <formula>NOT(ISERROR(SEARCH("F",I192)))</formula>
    </cfRule>
  </conditionalFormatting>
  <conditionalFormatting sqref="I192:K192">
    <cfRule type="containsText" dxfId="1821" priority="3003" operator="containsText" text="F">
      <formula>NOT(ISERROR(SEARCH("F",I192)))</formula>
    </cfRule>
  </conditionalFormatting>
  <conditionalFormatting sqref="I192:K192">
    <cfRule type="containsText" dxfId="1820" priority="3002" operator="containsText" text="F">
      <formula>NOT(ISERROR(SEARCH("F",I192)))</formula>
    </cfRule>
  </conditionalFormatting>
  <conditionalFormatting sqref="K192">
    <cfRule type="containsText" dxfId="1819" priority="3001" operator="containsText" text="F">
      <formula>NOT(ISERROR(SEARCH("F",K192)))</formula>
    </cfRule>
  </conditionalFormatting>
  <conditionalFormatting sqref="H193:K193">
    <cfRule type="containsText" dxfId="1818" priority="3000" operator="containsText" text="F">
      <formula>NOT(ISERROR(SEARCH("F",H193)))</formula>
    </cfRule>
  </conditionalFormatting>
  <conditionalFormatting sqref="L192">
    <cfRule type="containsText" dxfId="1817" priority="2999" operator="containsText" text="F">
      <formula>NOT(ISERROR(SEARCH("F",L192)))</formula>
    </cfRule>
  </conditionalFormatting>
  <conditionalFormatting sqref="L192">
    <cfRule type="containsText" dxfId="1816" priority="2998" operator="containsText" text="F">
      <formula>NOT(ISERROR(SEARCH("F",L192)))</formula>
    </cfRule>
  </conditionalFormatting>
  <conditionalFormatting sqref="L192">
    <cfRule type="containsText" dxfId="1815" priority="2997" operator="containsText" text="F">
      <formula>NOT(ISERROR(SEARCH("F",L192)))</formula>
    </cfRule>
  </conditionalFormatting>
  <conditionalFormatting sqref="L192">
    <cfRule type="containsText" dxfId="1814" priority="2996" operator="containsText" text="F">
      <formula>NOT(ISERROR(SEARCH("F",L192)))</formula>
    </cfRule>
  </conditionalFormatting>
  <conditionalFormatting sqref="L193">
    <cfRule type="containsText" dxfId="1813" priority="2995" operator="containsText" text="F">
      <formula>NOT(ISERROR(SEARCH("F",L193)))</formula>
    </cfRule>
  </conditionalFormatting>
  <conditionalFormatting sqref="G190">
    <cfRule type="containsText" dxfId="1812" priority="2944" operator="containsText" text="F">
      <formula>NOT(ISERROR(SEARCH("F",G190)))</formula>
    </cfRule>
  </conditionalFormatting>
  <conditionalFormatting sqref="H190">
    <cfRule type="containsText" dxfId="1811" priority="2943" operator="containsText" text="F">
      <formula>NOT(ISERROR(SEARCH("F",H190)))</formula>
    </cfRule>
  </conditionalFormatting>
  <conditionalFormatting sqref="I190:J190">
    <cfRule type="containsText" dxfId="1810" priority="2942" operator="containsText" text="F">
      <formula>NOT(ISERROR(SEARCH("F",I190)))</formula>
    </cfRule>
  </conditionalFormatting>
  <conditionalFormatting sqref="K190:L190">
    <cfRule type="containsText" dxfId="1809" priority="2941" operator="containsText" text="F">
      <formula>NOT(ISERROR(SEARCH("F",K190)))</formula>
    </cfRule>
  </conditionalFormatting>
  <conditionalFormatting sqref="G190">
    <cfRule type="containsText" dxfId="1808" priority="2940" operator="containsText" text="F">
      <formula>NOT(ISERROR(SEARCH("F",G190)))</formula>
    </cfRule>
  </conditionalFormatting>
  <conditionalFormatting sqref="H190">
    <cfRule type="containsText" dxfId="1807" priority="2939" operator="containsText" text="F">
      <formula>NOT(ISERROR(SEARCH("F",H190)))</formula>
    </cfRule>
  </conditionalFormatting>
  <conditionalFormatting sqref="I190">
    <cfRule type="containsText" dxfId="1806" priority="2938" operator="containsText" text="F">
      <formula>NOT(ISERROR(SEARCH("F",I190)))</formula>
    </cfRule>
  </conditionalFormatting>
  <conditionalFormatting sqref="J190">
    <cfRule type="containsText" dxfId="1805" priority="2937" operator="containsText" text="F">
      <formula>NOT(ISERROR(SEARCH("F",J190)))</formula>
    </cfRule>
  </conditionalFormatting>
  <conditionalFormatting sqref="K190:L190">
    <cfRule type="containsText" dxfId="1804" priority="2936" operator="containsText" text="F">
      <formula>NOT(ISERROR(SEARCH("F",K190)))</formula>
    </cfRule>
  </conditionalFormatting>
  <conditionalFormatting sqref="K190:L190">
    <cfRule type="containsText" dxfId="1803" priority="2935" operator="containsText" text="F">
      <formula>NOT(ISERROR(SEARCH("F",K190)))</formula>
    </cfRule>
  </conditionalFormatting>
  <conditionalFormatting sqref="BY194:BY200">
    <cfRule type="cellIs" dxfId="1802" priority="2923" operator="equal">
      <formula>"F"</formula>
    </cfRule>
  </conditionalFormatting>
  <conditionalFormatting sqref="CA194:CA200">
    <cfRule type="containsText" dxfId="1801" priority="2922" operator="containsText" text="Drop Out">
      <formula>NOT(ISERROR(SEARCH("Drop Out",CA194)))</formula>
    </cfRule>
  </conditionalFormatting>
  <conditionalFormatting sqref="G194 G196 G198">
    <cfRule type="containsText" dxfId="1800" priority="2921" operator="containsText" text="F">
      <formula>NOT(ISERROR(SEARCH("F",G194)))</formula>
    </cfRule>
  </conditionalFormatting>
  <conditionalFormatting sqref="H194 H198 H196">
    <cfRule type="containsText" dxfId="1799" priority="2920" operator="containsText" text="F">
      <formula>NOT(ISERROR(SEARCH("F",H194)))</formula>
    </cfRule>
  </conditionalFormatting>
  <conditionalFormatting sqref="I194 I198 I196">
    <cfRule type="containsText" dxfId="1798" priority="2919" operator="containsText" text="F">
      <formula>NOT(ISERROR(SEARCH("F",I194)))</formula>
    </cfRule>
  </conditionalFormatting>
  <conditionalFormatting sqref="J194 J198 J196">
    <cfRule type="containsText" dxfId="1797" priority="2918" operator="containsText" text="F">
      <formula>NOT(ISERROR(SEARCH("F",J194)))</formula>
    </cfRule>
  </conditionalFormatting>
  <conditionalFormatting sqref="K194">
    <cfRule type="containsText" dxfId="1796" priority="2917" operator="containsText" text="F">
      <formula>NOT(ISERROR(SEARCH("F",K194)))</formula>
    </cfRule>
  </conditionalFormatting>
  <conditionalFormatting sqref="L196 L198">
    <cfRule type="containsText" dxfId="1795" priority="2916" operator="containsText" text="F">
      <formula>NOT(ISERROR(SEARCH("F",L196)))</formula>
    </cfRule>
  </conditionalFormatting>
  <conditionalFormatting sqref="K196 K198">
    <cfRule type="containsText" dxfId="1794" priority="2915" operator="containsText" text="F">
      <formula>NOT(ISERROR(SEARCH("F",K196)))</formula>
    </cfRule>
  </conditionalFormatting>
  <conditionalFormatting sqref="L194">
    <cfRule type="containsText" dxfId="1793" priority="2901" operator="containsText" text="F">
      <formula>NOT(ISERROR(SEARCH("F",L194)))</formula>
    </cfRule>
  </conditionalFormatting>
  <conditionalFormatting sqref="R194:R200">
    <cfRule type="containsText" dxfId="1792" priority="2899" operator="containsText" text="Probation">
      <formula>NOT(ISERROR(SEARCH("Probation",R194)))</formula>
    </cfRule>
    <cfRule type="containsText" dxfId="1791" priority="2900" operator="containsText" text="Drop">
      <formula>NOT(ISERROR(SEARCH("Drop",R194)))</formula>
    </cfRule>
  </conditionalFormatting>
  <conditionalFormatting sqref="K194 K198 K196">
    <cfRule type="containsText" dxfId="1790" priority="2848" operator="containsText" text="F">
      <formula>NOT(ISERROR(SEARCH("F",K194)))</formula>
    </cfRule>
  </conditionalFormatting>
  <conditionalFormatting sqref="L194 L198 L196">
    <cfRule type="containsText" dxfId="1789" priority="2846" operator="containsText" text="F">
      <formula>NOT(ISERROR(SEARCH("F",L194)))</formula>
    </cfRule>
  </conditionalFormatting>
  <conditionalFormatting sqref="CA194:CA200">
    <cfRule type="containsText" dxfId="1788" priority="2843" operator="containsText" text="Probation">
      <formula>NOT(ISERROR(SEARCH("Probation",CA194)))</formula>
    </cfRule>
    <cfRule type="containsText" dxfId="1787" priority="2844" operator="containsText" text="Drop">
      <formula>NOT(ISERROR(SEARCH("Drop",CA194)))</formula>
    </cfRule>
  </conditionalFormatting>
  <conditionalFormatting sqref="G199:G200">
    <cfRule type="containsText" dxfId="1786" priority="2829" operator="containsText" text="F">
      <formula>NOT(ISERROR(SEARCH("F",G199)))</formula>
    </cfRule>
  </conditionalFormatting>
  <conditionalFormatting sqref="H199">
    <cfRule type="containsText" dxfId="1785" priority="2828" operator="containsText" text="F">
      <formula>NOT(ISERROR(SEARCH("F",H199)))</formula>
    </cfRule>
  </conditionalFormatting>
  <conditionalFormatting sqref="I199">
    <cfRule type="containsText" dxfId="1784" priority="2827" operator="containsText" text="F">
      <formula>NOT(ISERROR(SEARCH("F",I199)))</formula>
    </cfRule>
  </conditionalFormatting>
  <conditionalFormatting sqref="J199">
    <cfRule type="containsText" dxfId="1783" priority="2826" operator="containsText" text="F">
      <formula>NOT(ISERROR(SEARCH("F",J199)))</formula>
    </cfRule>
  </conditionalFormatting>
  <conditionalFormatting sqref="K199">
    <cfRule type="containsText" dxfId="1782" priority="2825" operator="containsText" text="F">
      <formula>NOT(ISERROR(SEARCH("F",K199)))</formula>
    </cfRule>
  </conditionalFormatting>
  <conditionalFormatting sqref="H199">
    <cfRule type="containsText" dxfId="1781" priority="2824" operator="containsText" text="F">
      <formula>NOT(ISERROR(SEARCH("F",H199)))</formula>
    </cfRule>
  </conditionalFormatting>
  <conditionalFormatting sqref="I199">
    <cfRule type="containsText" dxfId="1780" priority="2823" operator="containsText" text="F">
      <formula>NOT(ISERROR(SEARCH("F",I199)))</formula>
    </cfRule>
  </conditionalFormatting>
  <conditionalFormatting sqref="I199:K199">
    <cfRule type="containsText" dxfId="1779" priority="2822" operator="containsText" text="F">
      <formula>NOT(ISERROR(SEARCH("F",I199)))</formula>
    </cfRule>
  </conditionalFormatting>
  <conditionalFormatting sqref="I199:K199">
    <cfRule type="containsText" dxfId="1778" priority="2821" operator="containsText" text="F">
      <formula>NOT(ISERROR(SEARCH("F",I199)))</formula>
    </cfRule>
  </conditionalFormatting>
  <conditionalFormatting sqref="K199">
    <cfRule type="containsText" dxfId="1777" priority="2820" operator="containsText" text="F">
      <formula>NOT(ISERROR(SEARCH("F",K199)))</formula>
    </cfRule>
  </conditionalFormatting>
  <conditionalFormatting sqref="H200:K200">
    <cfRule type="containsText" dxfId="1776" priority="2819" operator="containsText" text="F">
      <formula>NOT(ISERROR(SEARCH("F",H200)))</formula>
    </cfRule>
  </conditionalFormatting>
  <conditionalFormatting sqref="L199">
    <cfRule type="containsText" dxfId="1775" priority="2818" operator="containsText" text="F">
      <formula>NOT(ISERROR(SEARCH("F",L199)))</formula>
    </cfRule>
  </conditionalFormatting>
  <conditionalFormatting sqref="L199">
    <cfRule type="containsText" dxfId="1774" priority="2817" operator="containsText" text="F">
      <formula>NOT(ISERROR(SEARCH("F",L199)))</formula>
    </cfRule>
  </conditionalFormatting>
  <conditionalFormatting sqref="L199">
    <cfRule type="containsText" dxfId="1773" priority="2816" operator="containsText" text="F">
      <formula>NOT(ISERROR(SEARCH("F",L199)))</formula>
    </cfRule>
  </conditionalFormatting>
  <conditionalFormatting sqref="L199">
    <cfRule type="containsText" dxfId="1772" priority="2815" operator="containsText" text="F">
      <formula>NOT(ISERROR(SEARCH("F",L199)))</formula>
    </cfRule>
  </conditionalFormatting>
  <conditionalFormatting sqref="L200">
    <cfRule type="containsText" dxfId="1771" priority="2814" operator="containsText" text="F">
      <formula>NOT(ISERROR(SEARCH("F",L200)))</formula>
    </cfRule>
  </conditionalFormatting>
  <conditionalFormatting sqref="G197">
    <cfRule type="containsText" dxfId="1770" priority="2763" operator="containsText" text="F">
      <formula>NOT(ISERROR(SEARCH("F",G197)))</formula>
    </cfRule>
  </conditionalFormatting>
  <conditionalFormatting sqref="H197">
    <cfRule type="containsText" dxfId="1769" priority="2762" operator="containsText" text="F">
      <formula>NOT(ISERROR(SEARCH("F",H197)))</formula>
    </cfRule>
  </conditionalFormatting>
  <conditionalFormatting sqref="I197:J197">
    <cfRule type="containsText" dxfId="1768" priority="2761" operator="containsText" text="F">
      <formula>NOT(ISERROR(SEARCH("F",I197)))</formula>
    </cfRule>
  </conditionalFormatting>
  <conditionalFormatting sqref="K197:L197">
    <cfRule type="containsText" dxfId="1767" priority="2760" operator="containsText" text="F">
      <formula>NOT(ISERROR(SEARCH("F",K197)))</formula>
    </cfRule>
  </conditionalFormatting>
  <conditionalFormatting sqref="G197">
    <cfRule type="containsText" dxfId="1766" priority="2759" operator="containsText" text="F">
      <formula>NOT(ISERROR(SEARCH("F",G197)))</formula>
    </cfRule>
  </conditionalFormatting>
  <conditionalFormatting sqref="H197">
    <cfRule type="containsText" dxfId="1765" priority="2758" operator="containsText" text="F">
      <formula>NOT(ISERROR(SEARCH("F",H197)))</formula>
    </cfRule>
  </conditionalFormatting>
  <conditionalFormatting sqref="I197">
    <cfRule type="containsText" dxfId="1764" priority="2757" operator="containsText" text="F">
      <formula>NOT(ISERROR(SEARCH("F",I197)))</formula>
    </cfRule>
  </conditionalFormatting>
  <conditionalFormatting sqref="J197">
    <cfRule type="containsText" dxfId="1763" priority="2756" operator="containsText" text="F">
      <formula>NOT(ISERROR(SEARCH("F",J197)))</formula>
    </cfRule>
  </conditionalFormatting>
  <conditionalFormatting sqref="K197:L197">
    <cfRule type="containsText" dxfId="1762" priority="2755" operator="containsText" text="F">
      <formula>NOT(ISERROR(SEARCH("F",K197)))</formula>
    </cfRule>
  </conditionalFormatting>
  <conditionalFormatting sqref="K197:L197">
    <cfRule type="containsText" dxfId="1761" priority="2754" operator="containsText" text="F">
      <formula>NOT(ISERROR(SEARCH("F",K197)))</formula>
    </cfRule>
  </conditionalFormatting>
  <conditionalFormatting sqref="BY201:BY207">
    <cfRule type="cellIs" dxfId="1760" priority="2742" operator="equal">
      <formula>"F"</formula>
    </cfRule>
  </conditionalFormatting>
  <conditionalFormatting sqref="CA201:CA207">
    <cfRule type="containsText" dxfId="1759" priority="2741" operator="containsText" text="Drop Out">
      <formula>NOT(ISERROR(SEARCH("Drop Out",CA201)))</formula>
    </cfRule>
  </conditionalFormatting>
  <conditionalFormatting sqref="G201 G203 G205">
    <cfRule type="containsText" dxfId="1758" priority="2740" operator="containsText" text="F">
      <formula>NOT(ISERROR(SEARCH("F",G201)))</formula>
    </cfRule>
  </conditionalFormatting>
  <conditionalFormatting sqref="H201 H205">
    <cfRule type="containsText" dxfId="1757" priority="2739" operator="containsText" text="F">
      <formula>NOT(ISERROR(SEARCH("F",H201)))</formula>
    </cfRule>
  </conditionalFormatting>
  <conditionalFormatting sqref="I201:I203 I205">
    <cfRule type="containsText" dxfId="1756" priority="2738" operator="containsText" text="F">
      <formula>NOT(ISERROR(SEARCH("F",I201)))</formula>
    </cfRule>
  </conditionalFormatting>
  <conditionalFormatting sqref="J201:J203 J205">
    <cfRule type="containsText" dxfId="1755" priority="2737" operator="containsText" text="F">
      <formula>NOT(ISERROR(SEARCH("F",J201)))</formula>
    </cfRule>
  </conditionalFormatting>
  <conditionalFormatting sqref="K201">
    <cfRule type="containsText" dxfId="1754" priority="2736" operator="containsText" text="F">
      <formula>NOT(ISERROR(SEARCH("F",K201)))</formula>
    </cfRule>
  </conditionalFormatting>
  <conditionalFormatting sqref="L202:L203 L205">
    <cfRule type="containsText" dxfId="1753" priority="2735" operator="containsText" text="F">
      <formula>NOT(ISERROR(SEARCH("F",L202)))</formula>
    </cfRule>
  </conditionalFormatting>
  <conditionalFormatting sqref="K202:K203 K205">
    <cfRule type="containsText" dxfId="1752" priority="2734" operator="containsText" text="F">
      <formula>NOT(ISERROR(SEARCH("F",K202)))</formula>
    </cfRule>
  </conditionalFormatting>
  <conditionalFormatting sqref="T202 T204:T205">
    <cfRule type="containsText" dxfId="1751" priority="2732" operator="containsText" text="F">
      <formula>NOT(ISERROR(SEARCH("F",T202)))</formula>
    </cfRule>
  </conditionalFormatting>
  <conditionalFormatting sqref="U204:U205">
    <cfRule type="containsText" dxfId="1750" priority="2730" operator="containsText" text="F">
      <formula>NOT(ISERROR(SEARCH("F",U204)))</formula>
    </cfRule>
  </conditionalFormatting>
  <conditionalFormatting sqref="V202:W205">
    <cfRule type="containsText" dxfId="1749" priority="2728" operator="containsText" text="F">
      <formula>NOT(ISERROR(SEARCH("F",V202)))</formula>
    </cfRule>
  </conditionalFormatting>
  <conditionalFormatting sqref="X204:Y205 X202:X203">
    <cfRule type="containsText" dxfId="1748" priority="2726" operator="containsText" text="F">
      <formula>NOT(ISERROR(SEARCH("F",X202)))</formula>
    </cfRule>
  </conditionalFormatting>
  <conditionalFormatting sqref="AI201:AK201 AM201:AN201">
    <cfRule type="containsText" dxfId="1747" priority="2725" operator="containsText" text="F">
      <formula>NOT(ISERROR(SEARCH("F",AI201)))</formula>
    </cfRule>
  </conditionalFormatting>
  <conditionalFormatting sqref="AI202:AK202 AM204:AN205 AI204:AK205">
    <cfRule type="containsText" dxfId="1746" priority="2724" operator="containsText" text="F">
      <formula>NOT(ISERROR(SEARCH("F",AI202)))</formula>
    </cfRule>
  </conditionalFormatting>
  <conditionalFormatting sqref="AX201:BB201">
    <cfRule type="containsText" dxfId="1745" priority="2723" operator="containsText" text="F">
      <formula>NOT(ISERROR(SEARCH("F",AX201)))</formula>
    </cfRule>
  </conditionalFormatting>
  <conditionalFormatting sqref="AX204:BB205 AX202:BA203">
    <cfRule type="containsText" dxfId="1744" priority="2722" operator="containsText" text="F">
      <formula>NOT(ISERROR(SEARCH("F",AX202)))</formula>
    </cfRule>
  </conditionalFormatting>
  <conditionalFormatting sqref="T203">
    <cfRule type="containsText" dxfId="1743" priority="2721" operator="containsText" text="F">
      <formula>NOT(ISERROR(SEARCH("F",T203)))</formula>
    </cfRule>
  </conditionalFormatting>
  <conditionalFormatting sqref="L201">
    <cfRule type="containsText" dxfId="1742" priority="2720" operator="containsText" text="F">
      <formula>NOT(ISERROR(SEARCH("F",L201)))</formula>
    </cfRule>
  </conditionalFormatting>
  <conditionalFormatting sqref="R201:R207">
    <cfRule type="containsText" dxfId="1741" priority="2718" operator="containsText" text="Probation">
      <formula>NOT(ISERROR(SEARCH("Probation",R201)))</formula>
    </cfRule>
    <cfRule type="containsText" dxfId="1740" priority="2719" operator="containsText" text="Drop">
      <formula>NOT(ISERROR(SEARCH("Drop",R201)))</formula>
    </cfRule>
  </conditionalFormatting>
  <conditionalFormatting sqref="I202:J202">
    <cfRule type="cellIs" dxfId="1739" priority="2717" operator="between">
      <formula>0</formula>
      <formula>49</formula>
    </cfRule>
  </conditionalFormatting>
  <conditionalFormatting sqref="AI202:AK202 AX202:BA202 T202 V202:X202">
    <cfRule type="cellIs" dxfId="1738" priority="2716" operator="between">
      <formula>0</formula>
      <formula>49</formula>
    </cfRule>
  </conditionalFormatting>
  <conditionalFormatting sqref="AG201:AG207">
    <cfRule type="containsText" dxfId="1737" priority="2714" operator="containsText" text="Probation">
      <formula>NOT(ISERROR(SEARCH("Probation",AG201)))</formula>
    </cfRule>
    <cfRule type="containsText" dxfId="1736" priority="2715" operator="containsText" text="Drop">
      <formula>NOT(ISERROR(SEARCH("Drop",AG201)))</formula>
    </cfRule>
  </conditionalFormatting>
  <conditionalFormatting sqref="AV201:AV207">
    <cfRule type="containsText" dxfId="1735" priority="2712" operator="containsText" text="Probation">
      <formula>NOT(ISERROR(SEARCH("Probation",AV201)))</formula>
    </cfRule>
    <cfRule type="containsText" dxfId="1734" priority="2713" operator="containsText" text="Drop">
      <formula>NOT(ISERROR(SEARCH("Drop",AV201)))</formula>
    </cfRule>
  </conditionalFormatting>
  <conditionalFormatting sqref="T202:T205">
    <cfRule type="containsText" dxfId="1733" priority="2711" operator="containsText" text="F">
      <formula>NOT(ISERROR(SEARCH("F",T202)))</formula>
    </cfRule>
  </conditionalFormatting>
  <conditionalFormatting sqref="U204:U205">
    <cfRule type="containsText" dxfId="1732" priority="2710" operator="containsText" text="F">
      <formula>NOT(ISERROR(SEARCH("F",U204)))</formula>
    </cfRule>
  </conditionalFormatting>
  <conditionalFormatting sqref="V202:V205">
    <cfRule type="containsText" dxfId="1731" priority="2709" operator="containsText" text="F">
      <formula>NOT(ISERROR(SEARCH("F",V202)))</formula>
    </cfRule>
  </conditionalFormatting>
  <conditionalFormatting sqref="W202:W205">
    <cfRule type="containsText" dxfId="1730" priority="2708" operator="containsText" text="F">
      <formula>NOT(ISERROR(SEARCH("F",W202)))</formula>
    </cfRule>
  </conditionalFormatting>
  <conditionalFormatting sqref="T202 V202:W202">
    <cfRule type="cellIs" dxfId="1729" priority="2707" operator="between">
      <formula>0</formula>
      <formula>49</formula>
    </cfRule>
  </conditionalFormatting>
  <conditionalFormatting sqref="X204:Y205 X202:X203">
    <cfRule type="containsText" dxfId="1728" priority="2705" operator="containsText" text="F">
      <formula>NOT(ISERROR(SEARCH("F",X202)))</formula>
    </cfRule>
  </conditionalFormatting>
  <conditionalFormatting sqref="X204:Y205 X202:X203">
    <cfRule type="containsText" dxfId="1727" priority="2704" operator="containsText" text="F">
      <formula>NOT(ISERROR(SEARCH("F",X202)))</formula>
    </cfRule>
  </conditionalFormatting>
  <conditionalFormatting sqref="X202">
    <cfRule type="cellIs" dxfId="1726" priority="2703" operator="between">
      <formula>0</formula>
      <formula>49</formula>
    </cfRule>
  </conditionalFormatting>
  <conditionalFormatting sqref="AI201">
    <cfRule type="containsText" dxfId="1725" priority="2702" operator="containsText" text="F">
      <formula>NOT(ISERROR(SEARCH("F",AI201)))</formula>
    </cfRule>
  </conditionalFormatting>
  <conditionalFormatting sqref="AI202 AI204:AI205">
    <cfRule type="containsText" dxfId="1724" priority="2701" operator="containsText" text="F">
      <formula>NOT(ISERROR(SEARCH("F",AI202)))</formula>
    </cfRule>
  </conditionalFormatting>
  <conditionalFormatting sqref="AJ201">
    <cfRule type="containsText" dxfId="1723" priority="2700" operator="containsText" text="F">
      <formula>NOT(ISERROR(SEARCH("F",AJ201)))</formula>
    </cfRule>
  </conditionalFormatting>
  <conditionalFormatting sqref="AJ202 AJ204:AJ205">
    <cfRule type="containsText" dxfId="1722" priority="2699" operator="containsText" text="F">
      <formula>NOT(ISERROR(SEARCH("F",AJ202)))</formula>
    </cfRule>
  </conditionalFormatting>
  <conditionalFormatting sqref="AK201 AM201">
    <cfRule type="containsText" dxfId="1721" priority="2698" operator="containsText" text="F">
      <formula>NOT(ISERROR(SEARCH("F",AK201)))</formula>
    </cfRule>
  </conditionalFormatting>
  <conditionalFormatting sqref="AK202 AM204:AM205 AK204:AK205">
    <cfRule type="containsText" dxfId="1720" priority="2697" operator="containsText" text="F">
      <formula>NOT(ISERROR(SEARCH("F",AK202)))</formula>
    </cfRule>
  </conditionalFormatting>
  <conditionalFormatting sqref="AN201">
    <cfRule type="containsText" dxfId="1719" priority="2696" operator="containsText" text="F">
      <formula>NOT(ISERROR(SEARCH("F",AN201)))</formula>
    </cfRule>
  </conditionalFormatting>
  <conditionalFormatting sqref="AN204:AN205">
    <cfRule type="containsText" dxfId="1718" priority="2695" operator="containsText" text="F">
      <formula>NOT(ISERROR(SEARCH("F",AN204)))</formula>
    </cfRule>
  </conditionalFormatting>
  <conditionalFormatting sqref="AI201:AI202 AI204:AI205">
    <cfRule type="containsText" dxfId="1717" priority="2693" operator="containsText" text="F">
      <formula>NOT(ISERROR(SEARCH("F",AI201)))</formula>
    </cfRule>
  </conditionalFormatting>
  <conditionalFormatting sqref="AJ201:AJ202 AJ204:AJ205">
    <cfRule type="containsText" dxfId="1716" priority="2692" operator="containsText" text="F">
      <formula>NOT(ISERROR(SEARCH("F",AJ201)))</formula>
    </cfRule>
  </conditionalFormatting>
  <conditionalFormatting sqref="AK201:AK202 AK204:AK205">
    <cfRule type="containsText" dxfId="1715" priority="2691" operator="containsText" text="F">
      <formula>NOT(ISERROR(SEARCH("F",AK201)))</formula>
    </cfRule>
  </conditionalFormatting>
  <conditionalFormatting sqref="AM201 AM204:AM205">
    <cfRule type="containsText" dxfId="1714" priority="2690" operator="containsText" text="F">
      <formula>NOT(ISERROR(SEARCH("F",AM201)))</formula>
    </cfRule>
  </conditionalFormatting>
  <conditionalFormatting sqref="AI202:AK202">
    <cfRule type="cellIs" dxfId="1713" priority="2689" operator="between">
      <formula>0</formula>
      <formula>49</formula>
    </cfRule>
  </conditionalFormatting>
  <conditionalFormatting sqref="AN201">
    <cfRule type="containsText" dxfId="1712" priority="2688" operator="containsText" text="F">
      <formula>NOT(ISERROR(SEARCH("F",AN201)))</formula>
    </cfRule>
  </conditionalFormatting>
  <conditionalFormatting sqref="AN204:AN205">
    <cfRule type="containsText" dxfId="1711" priority="2687" operator="containsText" text="F">
      <formula>NOT(ISERROR(SEARCH("F",AN204)))</formula>
    </cfRule>
  </conditionalFormatting>
  <conditionalFormatting sqref="AN201 AN204:AN205">
    <cfRule type="containsText" dxfId="1710" priority="2686" operator="containsText" text="F">
      <formula>NOT(ISERROR(SEARCH("F",AN201)))</formula>
    </cfRule>
  </conditionalFormatting>
  <conditionalFormatting sqref="AX201">
    <cfRule type="containsText" dxfId="1709" priority="2685" operator="containsText" text="F">
      <formula>NOT(ISERROR(SEARCH("F",AX201)))</formula>
    </cfRule>
  </conditionalFormatting>
  <conditionalFormatting sqref="AX202 AX204:AX205">
    <cfRule type="containsText" dxfId="1708" priority="2684" operator="containsText" text="F">
      <formula>NOT(ISERROR(SEARCH("F",AX202)))</formula>
    </cfRule>
  </conditionalFormatting>
  <conditionalFormatting sqref="AY201">
    <cfRule type="containsText" dxfId="1707" priority="2683" operator="containsText" text="F">
      <formula>NOT(ISERROR(SEARCH("F",AY201)))</formula>
    </cfRule>
  </conditionalFormatting>
  <conditionalFormatting sqref="AY202:AY205">
    <cfRule type="containsText" dxfId="1706" priority="2682" operator="containsText" text="F">
      <formula>NOT(ISERROR(SEARCH("F",AY202)))</formula>
    </cfRule>
  </conditionalFormatting>
  <conditionalFormatting sqref="AZ201:BA201">
    <cfRule type="containsText" dxfId="1705" priority="2681" operator="containsText" text="F">
      <formula>NOT(ISERROR(SEARCH("F",AZ201)))</formula>
    </cfRule>
  </conditionalFormatting>
  <conditionalFormatting sqref="AZ202:BA205">
    <cfRule type="containsText" dxfId="1704" priority="2680" operator="containsText" text="F">
      <formula>NOT(ISERROR(SEARCH("F",AZ202)))</formula>
    </cfRule>
  </conditionalFormatting>
  <conditionalFormatting sqref="BB201">
    <cfRule type="containsText" dxfId="1703" priority="2679" operator="containsText" text="F">
      <formula>NOT(ISERROR(SEARCH("F",BB201)))</formula>
    </cfRule>
  </conditionalFormatting>
  <conditionalFormatting sqref="BB204:BB205">
    <cfRule type="containsText" dxfId="1702" priority="2678" operator="containsText" text="F">
      <formula>NOT(ISERROR(SEARCH("F",BB204)))</formula>
    </cfRule>
  </conditionalFormatting>
  <conditionalFormatting sqref="AX203">
    <cfRule type="containsText" dxfId="1701" priority="2677" operator="containsText" text="F">
      <formula>NOT(ISERROR(SEARCH("F",AX203)))</formula>
    </cfRule>
  </conditionalFormatting>
  <conditionalFormatting sqref="AX201:AX205">
    <cfRule type="containsText" dxfId="1700" priority="2676" operator="containsText" text="F">
      <formula>NOT(ISERROR(SEARCH("F",AX201)))</formula>
    </cfRule>
  </conditionalFormatting>
  <conditionalFormatting sqref="AY201:AY205">
    <cfRule type="containsText" dxfId="1699" priority="2675" operator="containsText" text="F">
      <formula>NOT(ISERROR(SEARCH("F",AY201)))</formula>
    </cfRule>
  </conditionalFormatting>
  <conditionalFormatting sqref="AZ201:AZ205">
    <cfRule type="containsText" dxfId="1698" priority="2674" operator="containsText" text="F">
      <formula>NOT(ISERROR(SEARCH("F",AZ201)))</formula>
    </cfRule>
  </conditionalFormatting>
  <conditionalFormatting sqref="BA201:BA205">
    <cfRule type="containsText" dxfId="1697" priority="2673" operator="containsText" text="F">
      <formula>NOT(ISERROR(SEARCH("F",BA201)))</formula>
    </cfRule>
  </conditionalFormatting>
  <conditionalFormatting sqref="AX202:BA202">
    <cfRule type="cellIs" dxfId="1696" priority="2672" operator="between">
      <formula>0</formula>
      <formula>49</formula>
    </cfRule>
  </conditionalFormatting>
  <conditionalFormatting sqref="BB201">
    <cfRule type="containsText" dxfId="1695" priority="2671" operator="containsText" text="F">
      <formula>NOT(ISERROR(SEARCH("F",BB201)))</formula>
    </cfRule>
  </conditionalFormatting>
  <conditionalFormatting sqref="BB204:BB205">
    <cfRule type="containsText" dxfId="1694" priority="2670" operator="containsText" text="F">
      <formula>NOT(ISERROR(SEARCH("F",BB204)))</formula>
    </cfRule>
  </conditionalFormatting>
  <conditionalFormatting sqref="BB201 BB204:BB205">
    <cfRule type="containsText" dxfId="1693" priority="2669" operator="containsText" text="F">
      <formula>NOT(ISERROR(SEARCH("F",BB201)))</formula>
    </cfRule>
  </conditionalFormatting>
  <conditionalFormatting sqref="K201:K203 K205">
    <cfRule type="containsText" dxfId="1692" priority="2667" operator="containsText" text="F">
      <formula>NOT(ISERROR(SEARCH("F",K201)))</formula>
    </cfRule>
  </conditionalFormatting>
  <conditionalFormatting sqref="K202">
    <cfRule type="cellIs" dxfId="1691" priority="2666" operator="between">
      <formula>0</formula>
      <formula>49</formula>
    </cfRule>
  </conditionalFormatting>
  <conditionalFormatting sqref="L201:L203 L205">
    <cfRule type="containsText" dxfId="1690" priority="2665" operator="containsText" text="F">
      <formula>NOT(ISERROR(SEARCH("F",L201)))</formula>
    </cfRule>
  </conditionalFormatting>
  <conditionalFormatting sqref="L202">
    <cfRule type="cellIs" dxfId="1689" priority="2664" operator="between">
      <formula>0</formula>
      <formula>49</formula>
    </cfRule>
  </conditionalFormatting>
  <conditionalFormatting sqref="CA201:CA207">
    <cfRule type="containsText" dxfId="1688" priority="2662" operator="containsText" text="Probation">
      <formula>NOT(ISERROR(SEARCH("Probation",CA201)))</formula>
    </cfRule>
    <cfRule type="containsText" dxfId="1687" priority="2663" operator="containsText" text="Drop">
      <formula>NOT(ISERROR(SEARCH("Drop",CA201)))</formula>
    </cfRule>
  </conditionalFormatting>
  <conditionalFormatting sqref="AG201:AG207">
    <cfRule type="containsText" dxfId="1686" priority="2660" operator="containsText" text="Probation">
      <formula>NOT(ISERROR(SEARCH("Probation",AG201)))</formula>
    </cfRule>
    <cfRule type="containsText" dxfId="1685" priority="2661" operator="containsText" text="Drop">
      <formula>NOT(ISERROR(SEARCH("Drop",AG201)))</formula>
    </cfRule>
  </conditionalFormatting>
  <conditionalFormatting sqref="AV201:AV207">
    <cfRule type="containsText" dxfId="1684" priority="2658" operator="containsText" text="Probation">
      <formula>NOT(ISERROR(SEARCH("Probation",AV201)))</formula>
    </cfRule>
    <cfRule type="containsText" dxfId="1683" priority="2659" operator="containsText" text="Drop">
      <formula>NOT(ISERROR(SEARCH("Drop",AV201)))</formula>
    </cfRule>
  </conditionalFormatting>
  <conditionalFormatting sqref="AV201:AV207">
    <cfRule type="containsText" dxfId="1682" priority="2656" operator="containsText" text="Probation">
      <formula>NOT(ISERROR(SEARCH("Probation",AV201)))</formula>
    </cfRule>
    <cfRule type="containsText" dxfId="1681" priority="2657" operator="containsText" text="Drop">
      <formula>NOT(ISERROR(SEARCH("Drop",AV201)))</formula>
    </cfRule>
  </conditionalFormatting>
  <conditionalFormatting sqref="BJ201:BJ207">
    <cfRule type="containsText" dxfId="1680" priority="2654" operator="containsText" text="Probation">
      <formula>NOT(ISERROR(SEARCH("Probation",BJ201)))</formula>
    </cfRule>
    <cfRule type="containsText" dxfId="1679" priority="2655" operator="containsText" text="Drop">
      <formula>NOT(ISERROR(SEARCH("Drop",BJ201)))</formula>
    </cfRule>
  </conditionalFormatting>
  <conditionalFormatting sqref="BJ201:BJ207">
    <cfRule type="containsText" dxfId="1678" priority="2652" operator="containsText" text="Probation">
      <formula>NOT(ISERROR(SEARCH("Probation",BJ201)))</formula>
    </cfRule>
    <cfRule type="containsText" dxfId="1677" priority="2653" operator="containsText" text="Drop">
      <formula>NOT(ISERROR(SEARCH("Drop",BJ201)))</formula>
    </cfRule>
  </conditionalFormatting>
  <conditionalFormatting sqref="BJ201:BJ207">
    <cfRule type="containsText" dxfId="1676" priority="2650" operator="containsText" text="Probation">
      <formula>NOT(ISERROR(SEARCH("Probation",BJ201)))</formula>
    </cfRule>
    <cfRule type="containsText" dxfId="1675" priority="2651" operator="containsText" text="Drop">
      <formula>NOT(ISERROR(SEARCH("Drop",BJ201)))</formula>
    </cfRule>
  </conditionalFormatting>
  <conditionalFormatting sqref="G202">
    <cfRule type="cellIs" dxfId="1674" priority="2649" operator="between">
      <formula>0</formula>
      <formula>24</formula>
    </cfRule>
  </conditionalFormatting>
  <conditionalFormatting sqref="BB206">
    <cfRule type="containsText" dxfId="1673" priority="2596" operator="containsText" text="F">
      <formula>NOT(ISERROR(SEARCH("F",BB206)))</formula>
    </cfRule>
  </conditionalFormatting>
  <conditionalFormatting sqref="AY207:BB207">
    <cfRule type="containsText" dxfId="1672" priority="2595" operator="containsText" text="F">
      <formula>NOT(ISERROR(SEARCH("F",AY207)))</formula>
    </cfRule>
  </conditionalFormatting>
  <conditionalFormatting sqref="G206:G207">
    <cfRule type="containsText" dxfId="1671" priority="2648" operator="containsText" text="F">
      <formula>NOT(ISERROR(SEARCH("F",G206)))</formula>
    </cfRule>
  </conditionalFormatting>
  <conditionalFormatting sqref="H206">
    <cfRule type="containsText" dxfId="1670" priority="2647" operator="containsText" text="F">
      <formula>NOT(ISERROR(SEARCH("F",H206)))</formula>
    </cfRule>
  </conditionalFormatting>
  <conditionalFormatting sqref="I206">
    <cfRule type="containsText" dxfId="1669" priority="2646" operator="containsText" text="F">
      <formula>NOT(ISERROR(SEARCH("F",I206)))</formula>
    </cfRule>
  </conditionalFormatting>
  <conditionalFormatting sqref="J206">
    <cfRule type="containsText" dxfId="1668" priority="2645" operator="containsText" text="F">
      <formula>NOT(ISERROR(SEARCH("F",J206)))</formula>
    </cfRule>
  </conditionalFormatting>
  <conditionalFormatting sqref="K206">
    <cfRule type="containsText" dxfId="1667" priority="2644" operator="containsText" text="F">
      <formula>NOT(ISERROR(SEARCH("F",K206)))</formula>
    </cfRule>
  </conditionalFormatting>
  <conditionalFormatting sqref="H206">
    <cfRule type="containsText" dxfId="1666" priority="2643" operator="containsText" text="F">
      <formula>NOT(ISERROR(SEARCH("F",H206)))</formula>
    </cfRule>
  </conditionalFormatting>
  <conditionalFormatting sqref="I206">
    <cfRule type="containsText" dxfId="1665" priority="2642" operator="containsText" text="F">
      <formula>NOT(ISERROR(SEARCH("F",I206)))</formula>
    </cfRule>
  </conditionalFormatting>
  <conditionalFormatting sqref="I206:K206">
    <cfRule type="containsText" dxfId="1664" priority="2641" operator="containsText" text="F">
      <formula>NOT(ISERROR(SEARCH("F",I206)))</formula>
    </cfRule>
  </conditionalFormatting>
  <conditionalFormatting sqref="I206:K206">
    <cfRule type="containsText" dxfId="1663" priority="2640" operator="containsText" text="F">
      <formula>NOT(ISERROR(SEARCH("F",I206)))</formula>
    </cfRule>
  </conditionalFormatting>
  <conditionalFormatting sqref="K206">
    <cfRule type="containsText" dxfId="1662" priority="2639" operator="containsText" text="F">
      <formula>NOT(ISERROR(SEARCH("F",K206)))</formula>
    </cfRule>
  </conditionalFormatting>
  <conditionalFormatting sqref="H207:K207">
    <cfRule type="containsText" dxfId="1661" priority="2638" operator="containsText" text="F">
      <formula>NOT(ISERROR(SEARCH("F",H207)))</formula>
    </cfRule>
  </conditionalFormatting>
  <conditionalFormatting sqref="L206">
    <cfRule type="containsText" dxfId="1660" priority="2637" operator="containsText" text="F">
      <formula>NOT(ISERROR(SEARCH("F",L206)))</formula>
    </cfRule>
  </conditionalFormatting>
  <conditionalFormatting sqref="L206">
    <cfRule type="containsText" dxfId="1659" priority="2636" operator="containsText" text="F">
      <formula>NOT(ISERROR(SEARCH("F",L206)))</formula>
    </cfRule>
  </conditionalFormatting>
  <conditionalFormatting sqref="L206">
    <cfRule type="containsText" dxfId="1658" priority="2635" operator="containsText" text="F">
      <formula>NOT(ISERROR(SEARCH("F",L206)))</formula>
    </cfRule>
  </conditionalFormatting>
  <conditionalFormatting sqref="L206">
    <cfRule type="containsText" dxfId="1657" priority="2634" operator="containsText" text="F">
      <formula>NOT(ISERROR(SEARCH("F",L206)))</formula>
    </cfRule>
  </conditionalFormatting>
  <conditionalFormatting sqref="L207">
    <cfRule type="containsText" dxfId="1656" priority="2633" operator="containsText" text="F">
      <formula>NOT(ISERROR(SEARCH("F",L207)))</formula>
    </cfRule>
  </conditionalFormatting>
  <conditionalFormatting sqref="T206:T207">
    <cfRule type="containsText" dxfId="1655" priority="2632" operator="containsText" text="F">
      <formula>NOT(ISERROR(SEARCH("F",T206)))</formula>
    </cfRule>
  </conditionalFormatting>
  <conditionalFormatting sqref="U206">
    <cfRule type="containsText" dxfId="1654" priority="2631" operator="containsText" text="F">
      <formula>NOT(ISERROR(SEARCH("F",U206)))</formula>
    </cfRule>
  </conditionalFormatting>
  <conditionalFormatting sqref="V206">
    <cfRule type="containsText" dxfId="1653" priority="2630" operator="containsText" text="F">
      <formula>NOT(ISERROR(SEARCH("F",V206)))</formula>
    </cfRule>
  </conditionalFormatting>
  <conditionalFormatting sqref="W206">
    <cfRule type="containsText" dxfId="1652" priority="2629" operator="containsText" text="F">
      <formula>NOT(ISERROR(SEARCH("F",W206)))</formula>
    </cfRule>
  </conditionalFormatting>
  <conditionalFormatting sqref="X206">
    <cfRule type="containsText" dxfId="1651" priority="2628" operator="containsText" text="F">
      <formula>NOT(ISERROR(SEARCH("F",X206)))</formula>
    </cfRule>
  </conditionalFormatting>
  <conditionalFormatting sqref="U206">
    <cfRule type="containsText" dxfId="1650" priority="2627" operator="containsText" text="F">
      <formula>NOT(ISERROR(SEARCH("F",U206)))</formula>
    </cfRule>
  </conditionalFormatting>
  <conditionalFormatting sqref="V206">
    <cfRule type="containsText" dxfId="1649" priority="2626" operator="containsText" text="F">
      <formula>NOT(ISERROR(SEARCH("F",V206)))</formula>
    </cfRule>
  </conditionalFormatting>
  <conditionalFormatting sqref="V206:X206">
    <cfRule type="containsText" dxfId="1648" priority="2625" operator="containsText" text="F">
      <formula>NOT(ISERROR(SEARCH("F",V206)))</formula>
    </cfRule>
  </conditionalFormatting>
  <conditionalFormatting sqref="V206:X206">
    <cfRule type="containsText" dxfId="1647" priority="2624" operator="containsText" text="F">
      <formula>NOT(ISERROR(SEARCH("F",V206)))</formula>
    </cfRule>
  </conditionalFormatting>
  <conditionalFormatting sqref="X206">
    <cfRule type="containsText" dxfId="1646" priority="2623" operator="containsText" text="F">
      <formula>NOT(ISERROR(SEARCH("F",X206)))</formula>
    </cfRule>
  </conditionalFormatting>
  <conditionalFormatting sqref="U207:X207">
    <cfRule type="containsText" dxfId="1645" priority="2622" operator="containsText" text="F">
      <formula>NOT(ISERROR(SEARCH("F",U207)))</formula>
    </cfRule>
  </conditionalFormatting>
  <conditionalFormatting sqref="Y206">
    <cfRule type="containsText" dxfId="1644" priority="2621" operator="containsText" text="F">
      <formula>NOT(ISERROR(SEARCH("F",Y206)))</formula>
    </cfRule>
  </conditionalFormatting>
  <conditionalFormatting sqref="Y206">
    <cfRule type="containsText" dxfId="1643" priority="2620" operator="containsText" text="F">
      <formula>NOT(ISERROR(SEARCH("F",Y206)))</formula>
    </cfRule>
  </conditionalFormatting>
  <conditionalFormatting sqref="Y206">
    <cfRule type="containsText" dxfId="1642" priority="2619" operator="containsText" text="F">
      <formula>NOT(ISERROR(SEARCH("F",Y206)))</formula>
    </cfRule>
  </conditionalFormatting>
  <conditionalFormatting sqref="Y206">
    <cfRule type="containsText" dxfId="1641" priority="2618" operator="containsText" text="F">
      <formula>NOT(ISERROR(SEARCH("F",Y206)))</formula>
    </cfRule>
  </conditionalFormatting>
  <conditionalFormatting sqref="Y207">
    <cfRule type="containsText" dxfId="1640" priority="2617" operator="containsText" text="F">
      <formula>NOT(ISERROR(SEARCH("F",Y207)))</formula>
    </cfRule>
  </conditionalFormatting>
  <conditionalFormatting sqref="AI206:AI207">
    <cfRule type="containsText" dxfId="1639" priority="2616" operator="containsText" text="F">
      <formula>NOT(ISERROR(SEARCH("F",AI206)))</formula>
    </cfRule>
  </conditionalFormatting>
  <conditionalFormatting sqref="AJ206">
    <cfRule type="containsText" dxfId="1638" priority="2615" operator="containsText" text="F">
      <formula>NOT(ISERROR(SEARCH("F",AJ206)))</formula>
    </cfRule>
  </conditionalFormatting>
  <conditionalFormatting sqref="AK206">
    <cfRule type="containsText" dxfId="1637" priority="2614" operator="containsText" text="F">
      <formula>NOT(ISERROR(SEARCH("F",AK206)))</formula>
    </cfRule>
  </conditionalFormatting>
  <conditionalFormatting sqref="AM206">
    <cfRule type="containsText" dxfId="1636" priority="2613" operator="containsText" text="F">
      <formula>NOT(ISERROR(SEARCH("F",AM206)))</formula>
    </cfRule>
  </conditionalFormatting>
  <conditionalFormatting sqref="AN206">
    <cfRule type="containsText" dxfId="1635" priority="2612" operator="containsText" text="F">
      <formula>NOT(ISERROR(SEARCH("F",AN206)))</formula>
    </cfRule>
  </conditionalFormatting>
  <conditionalFormatting sqref="AJ206">
    <cfRule type="containsText" dxfId="1634" priority="2611" operator="containsText" text="F">
      <formula>NOT(ISERROR(SEARCH("F",AJ206)))</formula>
    </cfRule>
  </conditionalFormatting>
  <conditionalFormatting sqref="AK206">
    <cfRule type="containsText" dxfId="1633" priority="2610" operator="containsText" text="F">
      <formula>NOT(ISERROR(SEARCH("F",AK206)))</formula>
    </cfRule>
  </conditionalFormatting>
  <conditionalFormatting sqref="AK206 AM206:AN206">
    <cfRule type="containsText" dxfId="1632" priority="2609" operator="containsText" text="F">
      <formula>NOT(ISERROR(SEARCH("F",AK206)))</formula>
    </cfRule>
  </conditionalFormatting>
  <conditionalFormatting sqref="AK206 AM206:AN206">
    <cfRule type="containsText" dxfId="1631" priority="2608" operator="containsText" text="F">
      <formula>NOT(ISERROR(SEARCH("F",AK206)))</formula>
    </cfRule>
  </conditionalFormatting>
  <conditionalFormatting sqref="AN206">
    <cfRule type="containsText" dxfId="1630" priority="2607" operator="containsText" text="F">
      <formula>NOT(ISERROR(SEARCH("F",AN206)))</formula>
    </cfRule>
  </conditionalFormatting>
  <conditionalFormatting sqref="AJ207:AK207 AM207:AN207">
    <cfRule type="containsText" dxfId="1629" priority="2606" operator="containsText" text="F">
      <formula>NOT(ISERROR(SEARCH("F",AJ207)))</formula>
    </cfRule>
  </conditionalFormatting>
  <conditionalFormatting sqref="AX206:AX207">
    <cfRule type="containsText" dxfId="1628" priority="2605" operator="containsText" text="F">
      <formula>NOT(ISERROR(SEARCH("F",AX206)))</formula>
    </cfRule>
  </conditionalFormatting>
  <conditionalFormatting sqref="AY206">
    <cfRule type="containsText" dxfId="1627" priority="2604" operator="containsText" text="F">
      <formula>NOT(ISERROR(SEARCH("F",AY206)))</formula>
    </cfRule>
  </conditionalFormatting>
  <conditionalFormatting sqref="AZ206">
    <cfRule type="containsText" dxfId="1626" priority="2603" operator="containsText" text="F">
      <formula>NOT(ISERROR(SEARCH("F",AZ206)))</formula>
    </cfRule>
  </conditionalFormatting>
  <conditionalFormatting sqref="BA206">
    <cfRule type="containsText" dxfId="1625" priority="2602" operator="containsText" text="F">
      <formula>NOT(ISERROR(SEARCH("F",BA206)))</formula>
    </cfRule>
  </conditionalFormatting>
  <conditionalFormatting sqref="BB206">
    <cfRule type="containsText" dxfId="1624" priority="2601" operator="containsText" text="F">
      <formula>NOT(ISERROR(SEARCH("F",BB206)))</formula>
    </cfRule>
  </conditionalFormatting>
  <conditionalFormatting sqref="AY206">
    <cfRule type="containsText" dxfId="1623" priority="2600" operator="containsText" text="F">
      <formula>NOT(ISERROR(SEARCH("F",AY206)))</formula>
    </cfRule>
  </conditionalFormatting>
  <conditionalFormatting sqref="AZ206">
    <cfRule type="containsText" dxfId="1622" priority="2599" operator="containsText" text="F">
      <formula>NOT(ISERROR(SEARCH("F",AZ206)))</formula>
    </cfRule>
  </conditionalFormatting>
  <conditionalFormatting sqref="AZ206:BB206">
    <cfRule type="containsText" dxfId="1621" priority="2598" operator="containsText" text="F">
      <formula>NOT(ISERROR(SEARCH("F",AZ206)))</formula>
    </cfRule>
  </conditionalFormatting>
  <conditionalFormatting sqref="AZ206:BB206">
    <cfRule type="containsText" dxfId="1620" priority="2597" operator="containsText" text="F">
      <formula>NOT(ISERROR(SEARCH("F",AZ206)))</formula>
    </cfRule>
  </conditionalFormatting>
  <conditionalFormatting sqref="AL201">
    <cfRule type="containsText" dxfId="1619" priority="2594" operator="containsText" text="F">
      <formula>NOT(ISERROR(SEARCH("F",AL201)))</formula>
    </cfRule>
  </conditionalFormatting>
  <conditionalFormatting sqref="AL202 AL204:AL205">
    <cfRule type="containsText" dxfId="1618" priority="2593" operator="containsText" text="F">
      <formula>NOT(ISERROR(SEARCH("F",AL202)))</formula>
    </cfRule>
  </conditionalFormatting>
  <conditionalFormatting sqref="AL202">
    <cfRule type="cellIs" dxfId="1617" priority="2592" operator="between">
      <formula>0</formula>
      <formula>49</formula>
    </cfRule>
  </conditionalFormatting>
  <conditionalFormatting sqref="AL201">
    <cfRule type="containsText" dxfId="1616" priority="2591" operator="containsText" text="F">
      <formula>NOT(ISERROR(SEARCH("F",AL201)))</formula>
    </cfRule>
  </conditionalFormatting>
  <conditionalFormatting sqref="AL202 AL204:AL205">
    <cfRule type="containsText" dxfId="1615" priority="2590" operator="containsText" text="F">
      <formula>NOT(ISERROR(SEARCH("F",AL202)))</formula>
    </cfRule>
  </conditionalFormatting>
  <conditionalFormatting sqref="AL201:AL202 AL204:AL205">
    <cfRule type="containsText" dxfId="1614" priority="2589" operator="containsText" text="F">
      <formula>NOT(ISERROR(SEARCH("F",AL201)))</formula>
    </cfRule>
  </conditionalFormatting>
  <conditionalFormatting sqref="AL202">
    <cfRule type="cellIs" dxfId="1613" priority="2588" operator="between">
      <formula>0</formula>
      <formula>49</formula>
    </cfRule>
  </conditionalFormatting>
  <conditionalFormatting sqref="AL206">
    <cfRule type="containsText" dxfId="1612" priority="2587" operator="containsText" text="F">
      <formula>NOT(ISERROR(SEARCH("F",AL206)))</formula>
    </cfRule>
  </conditionalFormatting>
  <conditionalFormatting sqref="AL206">
    <cfRule type="containsText" dxfId="1611" priority="2586" operator="containsText" text="F">
      <formula>NOT(ISERROR(SEARCH("F",AL206)))</formula>
    </cfRule>
  </conditionalFormatting>
  <conditionalFormatting sqref="AL206">
    <cfRule type="containsText" dxfId="1610" priority="2585" operator="containsText" text="F">
      <formula>NOT(ISERROR(SEARCH("F",AL206)))</formula>
    </cfRule>
  </conditionalFormatting>
  <conditionalFormatting sqref="AL206">
    <cfRule type="containsText" dxfId="1609" priority="2584" operator="containsText" text="F">
      <formula>NOT(ISERROR(SEARCH("F",AL206)))</formula>
    </cfRule>
  </conditionalFormatting>
  <conditionalFormatting sqref="AL207">
    <cfRule type="containsText" dxfId="1608" priority="2583" operator="containsText" text="F">
      <formula>NOT(ISERROR(SEARCH("F",AL207)))</formula>
    </cfRule>
  </conditionalFormatting>
  <conditionalFormatting sqref="G204">
    <cfRule type="containsText" dxfId="1607" priority="2582" operator="containsText" text="F">
      <formula>NOT(ISERROR(SEARCH("F",G204)))</formula>
    </cfRule>
  </conditionalFormatting>
  <conditionalFormatting sqref="H204">
    <cfRule type="containsText" dxfId="1606" priority="2581" operator="containsText" text="F">
      <formula>NOT(ISERROR(SEARCH("F",H204)))</formula>
    </cfRule>
  </conditionalFormatting>
  <conditionalFormatting sqref="I204:J204">
    <cfRule type="containsText" dxfId="1605" priority="2580" operator="containsText" text="F">
      <formula>NOT(ISERROR(SEARCH("F",I204)))</formula>
    </cfRule>
  </conditionalFormatting>
  <conditionalFormatting sqref="K204:L204">
    <cfRule type="containsText" dxfId="1604" priority="2579" operator="containsText" text="F">
      <formula>NOT(ISERROR(SEARCH("F",K204)))</formula>
    </cfRule>
  </conditionalFormatting>
  <conditionalFormatting sqref="G204">
    <cfRule type="containsText" dxfId="1603" priority="2578" operator="containsText" text="F">
      <formula>NOT(ISERROR(SEARCH("F",G204)))</formula>
    </cfRule>
  </conditionalFormatting>
  <conditionalFormatting sqref="H204">
    <cfRule type="containsText" dxfId="1602" priority="2577" operator="containsText" text="F">
      <formula>NOT(ISERROR(SEARCH("F",H204)))</formula>
    </cfRule>
  </conditionalFormatting>
  <conditionalFormatting sqref="I204">
    <cfRule type="containsText" dxfId="1601" priority="2576" operator="containsText" text="F">
      <formula>NOT(ISERROR(SEARCH("F",I204)))</formula>
    </cfRule>
  </conditionalFormatting>
  <conditionalFormatting sqref="J204">
    <cfRule type="containsText" dxfId="1600" priority="2575" operator="containsText" text="F">
      <formula>NOT(ISERROR(SEARCH("F",J204)))</formula>
    </cfRule>
  </conditionalFormatting>
  <conditionalFormatting sqref="K204:L204">
    <cfRule type="containsText" dxfId="1599" priority="2574" operator="containsText" text="F">
      <formula>NOT(ISERROR(SEARCH("F",K204)))</formula>
    </cfRule>
  </conditionalFormatting>
  <conditionalFormatting sqref="K204:L204">
    <cfRule type="containsText" dxfId="1598" priority="2573" operator="containsText" text="F">
      <formula>NOT(ISERROR(SEARCH("F",K204)))</formula>
    </cfRule>
  </conditionalFormatting>
  <conditionalFormatting sqref="Y202">
    <cfRule type="cellIs" dxfId="1597" priority="2572" operator="between">
      <formula>0</formula>
      <formula>24</formula>
    </cfRule>
  </conditionalFormatting>
  <conditionalFormatting sqref="AM202">
    <cfRule type="cellIs" dxfId="1596" priority="2567" operator="between">
      <formula>0</formula>
      <formula>24</formula>
    </cfRule>
  </conditionalFormatting>
  <conditionalFormatting sqref="AN202">
    <cfRule type="containsText" dxfId="1595" priority="2566" operator="containsText" text="F">
      <formula>NOT(ISERROR(SEARCH("F",AN202)))</formula>
    </cfRule>
  </conditionalFormatting>
  <conditionalFormatting sqref="AN202">
    <cfRule type="cellIs" dxfId="1594" priority="2565" operator="between">
      <formula>0</formula>
      <formula>49</formula>
    </cfRule>
  </conditionalFormatting>
  <conditionalFormatting sqref="AN202">
    <cfRule type="containsText" dxfId="1593" priority="2564" operator="containsText" text="F">
      <formula>NOT(ISERROR(SEARCH("F",AN202)))</formula>
    </cfRule>
  </conditionalFormatting>
  <conditionalFormatting sqref="AN202">
    <cfRule type="containsText" dxfId="1592" priority="2563" operator="containsText" text="F">
      <formula>NOT(ISERROR(SEARCH("F",AN202)))</formula>
    </cfRule>
  </conditionalFormatting>
  <conditionalFormatting sqref="AN202">
    <cfRule type="cellIs" dxfId="1591" priority="2562" operator="between">
      <formula>0</formula>
      <formula>49</formula>
    </cfRule>
  </conditionalFormatting>
  <conditionalFormatting sqref="BY208:BY214">
    <cfRule type="cellIs" dxfId="1590" priority="2561" operator="equal">
      <formula>"F"</formula>
    </cfRule>
  </conditionalFormatting>
  <conditionalFormatting sqref="CA208:CA214">
    <cfRule type="containsText" dxfId="1589" priority="2560" operator="containsText" text="Drop Out">
      <formula>NOT(ISERROR(SEARCH("Drop Out",CA208)))</formula>
    </cfRule>
  </conditionalFormatting>
  <conditionalFormatting sqref="G208 G210 G212">
    <cfRule type="containsText" dxfId="1588" priority="2559" operator="containsText" text="F">
      <formula>NOT(ISERROR(SEARCH("F",G208)))</formula>
    </cfRule>
  </conditionalFormatting>
  <conditionalFormatting sqref="H208 H212">
    <cfRule type="containsText" dxfId="1587" priority="2558" operator="containsText" text="F">
      <formula>NOT(ISERROR(SEARCH("F",H208)))</formula>
    </cfRule>
  </conditionalFormatting>
  <conditionalFormatting sqref="I208:I210 I212">
    <cfRule type="containsText" dxfId="1586" priority="2557" operator="containsText" text="F">
      <formula>NOT(ISERROR(SEARCH("F",I208)))</formula>
    </cfRule>
  </conditionalFormatting>
  <conditionalFormatting sqref="J208:J210 J212">
    <cfRule type="containsText" dxfId="1585" priority="2556" operator="containsText" text="F">
      <formula>NOT(ISERROR(SEARCH("F",J208)))</formula>
    </cfRule>
  </conditionalFormatting>
  <conditionalFormatting sqref="K208">
    <cfRule type="containsText" dxfId="1584" priority="2555" operator="containsText" text="F">
      <formula>NOT(ISERROR(SEARCH("F",K208)))</formula>
    </cfRule>
  </conditionalFormatting>
  <conditionalFormatting sqref="L209:L210 L212">
    <cfRule type="containsText" dxfId="1583" priority="2554" operator="containsText" text="F">
      <formula>NOT(ISERROR(SEARCH("F",L209)))</formula>
    </cfRule>
  </conditionalFormatting>
  <conditionalFormatting sqref="K209:K210 K212">
    <cfRule type="containsText" dxfId="1582" priority="2553" operator="containsText" text="F">
      <formula>NOT(ISERROR(SEARCH("F",K209)))</formula>
    </cfRule>
  </conditionalFormatting>
  <conditionalFormatting sqref="T209 T211:T212">
    <cfRule type="containsText" dxfId="1581" priority="2551" operator="containsText" text="F">
      <formula>NOT(ISERROR(SEARCH("F",T209)))</formula>
    </cfRule>
  </conditionalFormatting>
  <conditionalFormatting sqref="U211:U212">
    <cfRule type="containsText" dxfId="1580" priority="2549" operator="containsText" text="F">
      <formula>NOT(ISERROR(SEARCH("F",U211)))</formula>
    </cfRule>
  </conditionalFormatting>
  <conditionalFormatting sqref="V209:W212">
    <cfRule type="containsText" dxfId="1579" priority="2547" operator="containsText" text="F">
      <formula>NOT(ISERROR(SEARCH("F",V209)))</formula>
    </cfRule>
  </conditionalFormatting>
  <conditionalFormatting sqref="X211:Y212 X209:X210">
    <cfRule type="containsText" dxfId="1578" priority="2545" operator="containsText" text="F">
      <formula>NOT(ISERROR(SEARCH("F",X209)))</formula>
    </cfRule>
  </conditionalFormatting>
  <conditionalFormatting sqref="AI208:AK208 AM208:AN208">
    <cfRule type="containsText" dxfId="1577" priority="2544" operator="containsText" text="F">
      <formula>NOT(ISERROR(SEARCH("F",AI208)))</formula>
    </cfRule>
  </conditionalFormatting>
  <conditionalFormatting sqref="AI209:AK209 AM211:AN212 AI211:AK212">
    <cfRule type="containsText" dxfId="1576" priority="2543" operator="containsText" text="F">
      <formula>NOT(ISERROR(SEARCH("F",AI209)))</formula>
    </cfRule>
  </conditionalFormatting>
  <conditionalFormatting sqref="T210">
    <cfRule type="containsText" dxfId="1575" priority="2540" operator="containsText" text="F">
      <formula>NOT(ISERROR(SEARCH("F",T210)))</formula>
    </cfRule>
  </conditionalFormatting>
  <conditionalFormatting sqref="L208">
    <cfRule type="containsText" dxfId="1574" priority="2539" operator="containsText" text="F">
      <formula>NOT(ISERROR(SEARCH("F",L208)))</formula>
    </cfRule>
  </conditionalFormatting>
  <conditionalFormatting sqref="R208:R214">
    <cfRule type="containsText" dxfId="1573" priority="2537" operator="containsText" text="Probation">
      <formula>NOT(ISERROR(SEARCH("Probation",R208)))</formula>
    </cfRule>
    <cfRule type="containsText" dxfId="1572" priority="2538" operator="containsText" text="Drop">
      <formula>NOT(ISERROR(SEARCH("Drop",R208)))</formula>
    </cfRule>
  </conditionalFormatting>
  <conditionalFormatting sqref="I209:J209">
    <cfRule type="cellIs" dxfId="1571" priority="2536" operator="between">
      <formula>0</formula>
      <formula>49</formula>
    </cfRule>
  </conditionalFormatting>
  <conditionalFormatting sqref="AI209:AK209 T209 V209:X209">
    <cfRule type="cellIs" dxfId="1570" priority="2535" operator="between">
      <formula>0</formula>
      <formula>49</formula>
    </cfRule>
  </conditionalFormatting>
  <conditionalFormatting sqref="AG208:AG214">
    <cfRule type="containsText" dxfId="1569" priority="2533" operator="containsText" text="Probation">
      <formula>NOT(ISERROR(SEARCH("Probation",AG208)))</formula>
    </cfRule>
    <cfRule type="containsText" dxfId="1568" priority="2534" operator="containsText" text="Drop">
      <formula>NOT(ISERROR(SEARCH("Drop",AG208)))</formula>
    </cfRule>
  </conditionalFormatting>
  <conditionalFormatting sqref="AV208:AV214">
    <cfRule type="containsText" dxfId="1567" priority="2531" operator="containsText" text="Probation">
      <formula>NOT(ISERROR(SEARCH("Probation",AV208)))</formula>
    </cfRule>
    <cfRule type="containsText" dxfId="1566" priority="2532" operator="containsText" text="Drop">
      <formula>NOT(ISERROR(SEARCH("Drop",AV208)))</formula>
    </cfRule>
  </conditionalFormatting>
  <conditionalFormatting sqref="T209:T212">
    <cfRule type="containsText" dxfId="1565" priority="2530" operator="containsText" text="F">
      <formula>NOT(ISERROR(SEARCH("F",T209)))</formula>
    </cfRule>
  </conditionalFormatting>
  <conditionalFormatting sqref="U211:U212">
    <cfRule type="containsText" dxfId="1564" priority="2529" operator="containsText" text="F">
      <formula>NOT(ISERROR(SEARCH("F",U211)))</formula>
    </cfRule>
  </conditionalFormatting>
  <conditionalFormatting sqref="V209:V212">
    <cfRule type="containsText" dxfId="1563" priority="2528" operator="containsText" text="F">
      <formula>NOT(ISERROR(SEARCH("F",V209)))</formula>
    </cfRule>
  </conditionalFormatting>
  <conditionalFormatting sqref="W209:W212">
    <cfRule type="containsText" dxfId="1562" priority="2527" operator="containsText" text="F">
      <formula>NOT(ISERROR(SEARCH("F",W209)))</formula>
    </cfRule>
  </conditionalFormatting>
  <conditionalFormatting sqref="T209 V209:W209">
    <cfRule type="cellIs" dxfId="1561" priority="2526" operator="between">
      <formula>0</formula>
      <formula>49</formula>
    </cfRule>
  </conditionalFormatting>
  <conditionalFormatting sqref="X211:Y212 X209:X210">
    <cfRule type="containsText" dxfId="1560" priority="2524" operator="containsText" text="F">
      <formula>NOT(ISERROR(SEARCH("F",X209)))</formula>
    </cfRule>
  </conditionalFormatting>
  <conditionalFormatting sqref="X211:Y212 X209:X210">
    <cfRule type="containsText" dxfId="1559" priority="2523" operator="containsText" text="F">
      <formula>NOT(ISERROR(SEARCH("F",X209)))</formula>
    </cfRule>
  </conditionalFormatting>
  <conditionalFormatting sqref="X209">
    <cfRule type="cellIs" dxfId="1558" priority="2522" operator="between">
      <formula>0</formula>
      <formula>49</formula>
    </cfRule>
  </conditionalFormatting>
  <conditionalFormatting sqref="AI208">
    <cfRule type="containsText" dxfId="1557" priority="2521" operator="containsText" text="F">
      <formula>NOT(ISERROR(SEARCH("F",AI208)))</formula>
    </cfRule>
  </conditionalFormatting>
  <conditionalFormatting sqref="AI209 AI211:AI212">
    <cfRule type="containsText" dxfId="1556" priority="2520" operator="containsText" text="F">
      <formula>NOT(ISERROR(SEARCH("F",AI209)))</formula>
    </cfRule>
  </conditionalFormatting>
  <conditionalFormatting sqref="AJ208">
    <cfRule type="containsText" dxfId="1555" priority="2519" operator="containsText" text="F">
      <formula>NOT(ISERROR(SEARCH("F",AJ208)))</formula>
    </cfRule>
  </conditionalFormatting>
  <conditionalFormatting sqref="AJ209 AJ211:AJ212">
    <cfRule type="containsText" dxfId="1554" priority="2518" operator="containsText" text="F">
      <formula>NOT(ISERROR(SEARCH("F",AJ209)))</formula>
    </cfRule>
  </conditionalFormatting>
  <conditionalFormatting sqref="AK208 AM208">
    <cfRule type="containsText" dxfId="1553" priority="2517" operator="containsText" text="F">
      <formula>NOT(ISERROR(SEARCH("F",AK208)))</formula>
    </cfRule>
  </conditionalFormatting>
  <conditionalFormatting sqref="AK209 AM211:AM212 AK211:AK212">
    <cfRule type="containsText" dxfId="1552" priority="2516" operator="containsText" text="F">
      <formula>NOT(ISERROR(SEARCH("F",AK209)))</formula>
    </cfRule>
  </conditionalFormatting>
  <conditionalFormatting sqref="AN208">
    <cfRule type="containsText" dxfId="1551" priority="2515" operator="containsText" text="F">
      <formula>NOT(ISERROR(SEARCH("F",AN208)))</formula>
    </cfRule>
  </conditionalFormatting>
  <conditionalFormatting sqref="AN211:AN212">
    <cfRule type="containsText" dxfId="1550" priority="2514" operator="containsText" text="F">
      <formula>NOT(ISERROR(SEARCH("F",AN211)))</formula>
    </cfRule>
  </conditionalFormatting>
  <conditionalFormatting sqref="AI208:AI209 AI211:AI212">
    <cfRule type="containsText" dxfId="1549" priority="2512" operator="containsText" text="F">
      <formula>NOT(ISERROR(SEARCH("F",AI208)))</formula>
    </cfRule>
  </conditionalFormatting>
  <conditionalFormatting sqref="AJ208:AJ209 AJ211:AJ212">
    <cfRule type="containsText" dxfId="1548" priority="2511" operator="containsText" text="F">
      <formula>NOT(ISERROR(SEARCH("F",AJ208)))</formula>
    </cfRule>
  </conditionalFormatting>
  <conditionalFormatting sqref="AK208:AK209 AK211:AK212">
    <cfRule type="containsText" dxfId="1547" priority="2510" operator="containsText" text="F">
      <formula>NOT(ISERROR(SEARCH("F",AK208)))</formula>
    </cfRule>
  </conditionalFormatting>
  <conditionalFormatting sqref="AM208 AM211:AM212">
    <cfRule type="containsText" dxfId="1546" priority="2509" operator="containsText" text="F">
      <formula>NOT(ISERROR(SEARCH("F",AM208)))</formula>
    </cfRule>
  </conditionalFormatting>
  <conditionalFormatting sqref="AI209:AK209">
    <cfRule type="cellIs" dxfId="1545" priority="2508" operator="between">
      <formula>0</formula>
      <formula>49</formula>
    </cfRule>
  </conditionalFormatting>
  <conditionalFormatting sqref="AN208">
    <cfRule type="containsText" dxfId="1544" priority="2507" operator="containsText" text="F">
      <formula>NOT(ISERROR(SEARCH("F",AN208)))</formula>
    </cfRule>
  </conditionalFormatting>
  <conditionalFormatting sqref="AN211:AN212">
    <cfRule type="containsText" dxfId="1543" priority="2506" operator="containsText" text="F">
      <formula>NOT(ISERROR(SEARCH("F",AN211)))</formula>
    </cfRule>
  </conditionalFormatting>
  <conditionalFormatting sqref="AN208 AN211:AN212">
    <cfRule type="containsText" dxfId="1542" priority="2505" operator="containsText" text="F">
      <formula>NOT(ISERROR(SEARCH("F",AN208)))</formula>
    </cfRule>
  </conditionalFormatting>
  <conditionalFormatting sqref="K208:K210 K212">
    <cfRule type="containsText" dxfId="1541" priority="2486" operator="containsText" text="F">
      <formula>NOT(ISERROR(SEARCH("F",K208)))</formula>
    </cfRule>
  </conditionalFormatting>
  <conditionalFormatting sqref="K209">
    <cfRule type="cellIs" dxfId="1540" priority="2485" operator="between">
      <formula>0</formula>
      <formula>49</formula>
    </cfRule>
  </conditionalFormatting>
  <conditionalFormatting sqref="L208:L210 L212">
    <cfRule type="containsText" dxfId="1539" priority="2484" operator="containsText" text="F">
      <formula>NOT(ISERROR(SEARCH("F",L208)))</formula>
    </cfRule>
  </conditionalFormatting>
  <conditionalFormatting sqref="L209">
    <cfRule type="cellIs" dxfId="1538" priority="2483" operator="between">
      <formula>0</formula>
      <formula>49</formula>
    </cfRule>
  </conditionalFormatting>
  <conditionalFormatting sqref="CA208:CA214">
    <cfRule type="containsText" dxfId="1537" priority="2481" operator="containsText" text="Probation">
      <formula>NOT(ISERROR(SEARCH("Probation",CA208)))</formula>
    </cfRule>
    <cfRule type="containsText" dxfId="1536" priority="2482" operator="containsText" text="Drop">
      <formula>NOT(ISERROR(SEARCH("Drop",CA208)))</formula>
    </cfRule>
  </conditionalFormatting>
  <conditionalFormatting sqref="AG208:AG214">
    <cfRule type="containsText" dxfId="1535" priority="2479" operator="containsText" text="Probation">
      <formula>NOT(ISERROR(SEARCH("Probation",AG208)))</formula>
    </cfRule>
    <cfRule type="containsText" dxfId="1534" priority="2480" operator="containsText" text="Drop">
      <formula>NOT(ISERROR(SEARCH("Drop",AG208)))</formula>
    </cfRule>
  </conditionalFormatting>
  <conditionalFormatting sqref="AV208:AV214">
    <cfRule type="containsText" dxfId="1533" priority="2477" operator="containsText" text="Probation">
      <formula>NOT(ISERROR(SEARCH("Probation",AV208)))</formula>
    </cfRule>
    <cfRule type="containsText" dxfId="1532" priority="2478" operator="containsText" text="Drop">
      <formula>NOT(ISERROR(SEARCH("Drop",AV208)))</formula>
    </cfRule>
  </conditionalFormatting>
  <conditionalFormatting sqref="AV208:AV214">
    <cfRule type="containsText" dxfId="1531" priority="2475" operator="containsText" text="Probation">
      <formula>NOT(ISERROR(SEARCH("Probation",AV208)))</formula>
    </cfRule>
    <cfRule type="containsText" dxfId="1530" priority="2476" operator="containsText" text="Drop">
      <formula>NOT(ISERROR(SEARCH("Drop",AV208)))</formula>
    </cfRule>
  </conditionalFormatting>
  <conditionalFormatting sqref="G209">
    <cfRule type="cellIs" dxfId="1529" priority="2468" operator="between">
      <formula>0</formula>
      <formula>24</formula>
    </cfRule>
  </conditionalFormatting>
  <conditionalFormatting sqref="G213:G214">
    <cfRule type="containsText" dxfId="1528" priority="2467" operator="containsText" text="F">
      <formula>NOT(ISERROR(SEARCH("F",G213)))</formula>
    </cfRule>
  </conditionalFormatting>
  <conditionalFormatting sqref="H213">
    <cfRule type="containsText" dxfId="1527" priority="2466" operator="containsText" text="F">
      <formula>NOT(ISERROR(SEARCH("F",H213)))</formula>
    </cfRule>
  </conditionalFormatting>
  <conditionalFormatting sqref="I213">
    <cfRule type="containsText" dxfId="1526" priority="2465" operator="containsText" text="F">
      <formula>NOT(ISERROR(SEARCH("F",I213)))</formula>
    </cfRule>
  </conditionalFormatting>
  <conditionalFormatting sqref="J213">
    <cfRule type="containsText" dxfId="1525" priority="2464" operator="containsText" text="F">
      <formula>NOT(ISERROR(SEARCH("F",J213)))</formula>
    </cfRule>
  </conditionalFormatting>
  <conditionalFormatting sqref="K213">
    <cfRule type="containsText" dxfId="1524" priority="2463" operator="containsText" text="F">
      <formula>NOT(ISERROR(SEARCH("F",K213)))</formula>
    </cfRule>
  </conditionalFormatting>
  <conditionalFormatting sqref="H213">
    <cfRule type="containsText" dxfId="1523" priority="2462" operator="containsText" text="F">
      <formula>NOT(ISERROR(SEARCH("F",H213)))</formula>
    </cfRule>
  </conditionalFormatting>
  <conditionalFormatting sqref="I213">
    <cfRule type="containsText" dxfId="1522" priority="2461" operator="containsText" text="F">
      <formula>NOT(ISERROR(SEARCH("F",I213)))</formula>
    </cfRule>
  </conditionalFormatting>
  <conditionalFormatting sqref="I213:K213">
    <cfRule type="containsText" dxfId="1521" priority="2460" operator="containsText" text="F">
      <formula>NOT(ISERROR(SEARCH("F",I213)))</formula>
    </cfRule>
  </conditionalFormatting>
  <conditionalFormatting sqref="I213:K213">
    <cfRule type="containsText" dxfId="1520" priority="2459" operator="containsText" text="F">
      <formula>NOT(ISERROR(SEARCH("F",I213)))</formula>
    </cfRule>
  </conditionalFormatting>
  <conditionalFormatting sqref="K213">
    <cfRule type="containsText" dxfId="1519" priority="2458" operator="containsText" text="F">
      <formula>NOT(ISERROR(SEARCH("F",K213)))</formula>
    </cfRule>
  </conditionalFormatting>
  <conditionalFormatting sqref="H214:K214">
    <cfRule type="containsText" dxfId="1518" priority="2457" operator="containsText" text="F">
      <formula>NOT(ISERROR(SEARCH("F",H214)))</formula>
    </cfRule>
  </conditionalFormatting>
  <conditionalFormatting sqref="L213">
    <cfRule type="containsText" dxfId="1517" priority="2456" operator="containsText" text="F">
      <formula>NOT(ISERROR(SEARCH("F",L213)))</formula>
    </cfRule>
  </conditionalFormatting>
  <conditionalFormatting sqref="L213">
    <cfRule type="containsText" dxfId="1516" priority="2455" operator="containsText" text="F">
      <formula>NOT(ISERROR(SEARCH("F",L213)))</formula>
    </cfRule>
  </conditionalFormatting>
  <conditionalFormatting sqref="L213">
    <cfRule type="containsText" dxfId="1515" priority="2454" operator="containsText" text="F">
      <formula>NOT(ISERROR(SEARCH("F",L213)))</formula>
    </cfRule>
  </conditionalFormatting>
  <conditionalFormatting sqref="L213">
    <cfRule type="containsText" dxfId="1514" priority="2453" operator="containsText" text="F">
      <formula>NOT(ISERROR(SEARCH("F",L213)))</formula>
    </cfRule>
  </conditionalFormatting>
  <conditionalFormatting sqref="L214">
    <cfRule type="containsText" dxfId="1513" priority="2452" operator="containsText" text="F">
      <formula>NOT(ISERROR(SEARCH("F",L214)))</formula>
    </cfRule>
  </conditionalFormatting>
  <conditionalFormatting sqref="T213:T214">
    <cfRule type="containsText" dxfId="1512" priority="2451" operator="containsText" text="F">
      <formula>NOT(ISERROR(SEARCH("F",T213)))</formula>
    </cfRule>
  </conditionalFormatting>
  <conditionalFormatting sqref="U213">
    <cfRule type="containsText" dxfId="1511" priority="2450" operator="containsText" text="F">
      <formula>NOT(ISERROR(SEARCH("F",U213)))</formula>
    </cfRule>
  </conditionalFormatting>
  <conditionalFormatting sqref="V213">
    <cfRule type="containsText" dxfId="1510" priority="2449" operator="containsText" text="F">
      <formula>NOT(ISERROR(SEARCH("F",V213)))</formula>
    </cfRule>
  </conditionalFormatting>
  <conditionalFormatting sqref="W213">
    <cfRule type="containsText" dxfId="1509" priority="2448" operator="containsText" text="F">
      <formula>NOT(ISERROR(SEARCH("F",W213)))</formula>
    </cfRule>
  </conditionalFormatting>
  <conditionalFormatting sqref="X213">
    <cfRule type="containsText" dxfId="1508" priority="2447" operator="containsText" text="F">
      <formula>NOT(ISERROR(SEARCH("F",X213)))</formula>
    </cfRule>
  </conditionalFormatting>
  <conditionalFormatting sqref="U213">
    <cfRule type="containsText" dxfId="1507" priority="2446" operator="containsText" text="F">
      <formula>NOT(ISERROR(SEARCH("F",U213)))</formula>
    </cfRule>
  </conditionalFormatting>
  <conditionalFormatting sqref="V213">
    <cfRule type="containsText" dxfId="1506" priority="2445" operator="containsText" text="F">
      <formula>NOT(ISERROR(SEARCH("F",V213)))</formula>
    </cfRule>
  </conditionalFormatting>
  <conditionalFormatting sqref="V213:X213">
    <cfRule type="containsText" dxfId="1505" priority="2444" operator="containsText" text="F">
      <formula>NOT(ISERROR(SEARCH("F",V213)))</formula>
    </cfRule>
  </conditionalFormatting>
  <conditionalFormatting sqref="V213:X213">
    <cfRule type="containsText" dxfId="1504" priority="2443" operator="containsText" text="F">
      <formula>NOT(ISERROR(SEARCH("F",V213)))</formula>
    </cfRule>
  </conditionalFormatting>
  <conditionalFormatting sqref="X213">
    <cfRule type="containsText" dxfId="1503" priority="2442" operator="containsText" text="F">
      <formula>NOT(ISERROR(SEARCH("F",X213)))</formula>
    </cfRule>
  </conditionalFormatting>
  <conditionalFormatting sqref="U214:X214">
    <cfRule type="containsText" dxfId="1502" priority="2441" operator="containsText" text="F">
      <formula>NOT(ISERROR(SEARCH("F",U214)))</formula>
    </cfRule>
  </conditionalFormatting>
  <conditionalFormatting sqref="Y213">
    <cfRule type="containsText" dxfId="1501" priority="2440" operator="containsText" text="F">
      <formula>NOT(ISERROR(SEARCH("F",Y213)))</formula>
    </cfRule>
  </conditionalFormatting>
  <conditionalFormatting sqref="Y213">
    <cfRule type="containsText" dxfId="1500" priority="2439" operator="containsText" text="F">
      <formula>NOT(ISERROR(SEARCH("F",Y213)))</formula>
    </cfRule>
  </conditionalFormatting>
  <conditionalFormatting sqref="Y213">
    <cfRule type="containsText" dxfId="1499" priority="2438" operator="containsText" text="F">
      <formula>NOT(ISERROR(SEARCH("F",Y213)))</formula>
    </cfRule>
  </conditionalFormatting>
  <conditionalFormatting sqref="Y213">
    <cfRule type="containsText" dxfId="1498" priority="2437" operator="containsText" text="F">
      <formula>NOT(ISERROR(SEARCH("F",Y213)))</formula>
    </cfRule>
  </conditionalFormatting>
  <conditionalFormatting sqref="Y214">
    <cfRule type="containsText" dxfId="1497" priority="2436" operator="containsText" text="F">
      <formula>NOT(ISERROR(SEARCH("F",Y214)))</formula>
    </cfRule>
  </conditionalFormatting>
  <conditionalFormatting sqref="AI213:AI214">
    <cfRule type="containsText" dxfId="1496" priority="2435" operator="containsText" text="F">
      <formula>NOT(ISERROR(SEARCH("F",AI213)))</formula>
    </cfRule>
  </conditionalFormatting>
  <conditionalFormatting sqref="AJ213">
    <cfRule type="containsText" dxfId="1495" priority="2434" operator="containsText" text="F">
      <formula>NOT(ISERROR(SEARCH("F",AJ213)))</formula>
    </cfRule>
  </conditionalFormatting>
  <conditionalFormatting sqref="AK213">
    <cfRule type="containsText" dxfId="1494" priority="2433" operator="containsText" text="F">
      <formula>NOT(ISERROR(SEARCH("F",AK213)))</formula>
    </cfRule>
  </conditionalFormatting>
  <conditionalFormatting sqref="AM213">
    <cfRule type="containsText" dxfId="1493" priority="2432" operator="containsText" text="F">
      <formula>NOT(ISERROR(SEARCH("F",AM213)))</formula>
    </cfRule>
  </conditionalFormatting>
  <conditionalFormatting sqref="AN213">
    <cfRule type="containsText" dxfId="1492" priority="2431" operator="containsText" text="F">
      <formula>NOT(ISERROR(SEARCH("F",AN213)))</formula>
    </cfRule>
  </conditionalFormatting>
  <conditionalFormatting sqref="AJ213">
    <cfRule type="containsText" dxfId="1491" priority="2430" operator="containsText" text="F">
      <formula>NOT(ISERROR(SEARCH("F",AJ213)))</formula>
    </cfRule>
  </conditionalFormatting>
  <conditionalFormatting sqref="AK213">
    <cfRule type="containsText" dxfId="1490" priority="2429" operator="containsText" text="F">
      <formula>NOT(ISERROR(SEARCH("F",AK213)))</formula>
    </cfRule>
  </conditionalFormatting>
  <conditionalFormatting sqref="AK213 AM213:AN213">
    <cfRule type="containsText" dxfId="1489" priority="2428" operator="containsText" text="F">
      <formula>NOT(ISERROR(SEARCH("F",AK213)))</formula>
    </cfRule>
  </conditionalFormatting>
  <conditionalFormatting sqref="AK213 AM213:AN213">
    <cfRule type="containsText" dxfId="1488" priority="2427" operator="containsText" text="F">
      <formula>NOT(ISERROR(SEARCH("F",AK213)))</formula>
    </cfRule>
  </conditionalFormatting>
  <conditionalFormatting sqref="AN213">
    <cfRule type="containsText" dxfId="1487" priority="2426" operator="containsText" text="F">
      <formula>NOT(ISERROR(SEARCH("F",AN213)))</formula>
    </cfRule>
  </conditionalFormatting>
  <conditionalFormatting sqref="AJ214:AK214 AM214:AN214">
    <cfRule type="containsText" dxfId="1486" priority="2425" operator="containsText" text="F">
      <formula>NOT(ISERROR(SEARCH("F",AJ214)))</formula>
    </cfRule>
  </conditionalFormatting>
  <conditionalFormatting sqref="AL208">
    <cfRule type="containsText" dxfId="1485" priority="2413" operator="containsText" text="F">
      <formula>NOT(ISERROR(SEARCH("F",AL208)))</formula>
    </cfRule>
  </conditionalFormatting>
  <conditionalFormatting sqref="AL209 AL211:AL212">
    <cfRule type="containsText" dxfId="1484" priority="2412" operator="containsText" text="F">
      <formula>NOT(ISERROR(SEARCH("F",AL209)))</formula>
    </cfRule>
  </conditionalFormatting>
  <conditionalFormatting sqref="AL209">
    <cfRule type="cellIs" dxfId="1483" priority="2411" operator="between">
      <formula>0</formula>
      <formula>49</formula>
    </cfRule>
  </conditionalFormatting>
  <conditionalFormatting sqref="AL208">
    <cfRule type="containsText" dxfId="1482" priority="2410" operator="containsText" text="F">
      <formula>NOT(ISERROR(SEARCH("F",AL208)))</formula>
    </cfRule>
  </conditionalFormatting>
  <conditionalFormatting sqref="AL209 AL211:AL212">
    <cfRule type="containsText" dxfId="1481" priority="2409" operator="containsText" text="F">
      <formula>NOT(ISERROR(SEARCH("F",AL209)))</formula>
    </cfRule>
  </conditionalFormatting>
  <conditionalFormatting sqref="AL208:AL209 AL211:AL212">
    <cfRule type="containsText" dxfId="1480" priority="2408" operator="containsText" text="F">
      <formula>NOT(ISERROR(SEARCH("F",AL208)))</formula>
    </cfRule>
  </conditionalFormatting>
  <conditionalFormatting sqref="AL209">
    <cfRule type="cellIs" dxfId="1479" priority="2407" operator="between">
      <formula>0</formula>
      <formula>49</formula>
    </cfRule>
  </conditionalFormatting>
  <conditionalFormatting sqref="AL213">
    <cfRule type="containsText" dxfId="1478" priority="2406" operator="containsText" text="F">
      <formula>NOT(ISERROR(SEARCH("F",AL213)))</formula>
    </cfRule>
  </conditionalFormatting>
  <conditionalFormatting sqref="AL213">
    <cfRule type="containsText" dxfId="1477" priority="2405" operator="containsText" text="F">
      <formula>NOT(ISERROR(SEARCH("F",AL213)))</formula>
    </cfRule>
  </conditionalFormatting>
  <conditionalFormatting sqref="AL213">
    <cfRule type="containsText" dxfId="1476" priority="2404" operator="containsText" text="F">
      <formula>NOT(ISERROR(SEARCH("F",AL213)))</formula>
    </cfRule>
  </conditionalFormatting>
  <conditionalFormatting sqref="AL213">
    <cfRule type="containsText" dxfId="1475" priority="2403" operator="containsText" text="F">
      <formula>NOT(ISERROR(SEARCH("F",AL213)))</formula>
    </cfRule>
  </conditionalFormatting>
  <conditionalFormatting sqref="AL214">
    <cfRule type="containsText" dxfId="1474" priority="2402" operator="containsText" text="F">
      <formula>NOT(ISERROR(SEARCH("F",AL214)))</formula>
    </cfRule>
  </conditionalFormatting>
  <conditionalFormatting sqref="G211">
    <cfRule type="containsText" dxfId="1473" priority="2401" operator="containsText" text="F">
      <formula>NOT(ISERROR(SEARCH("F",G211)))</formula>
    </cfRule>
  </conditionalFormatting>
  <conditionalFormatting sqref="H211">
    <cfRule type="containsText" dxfId="1472" priority="2400" operator="containsText" text="F">
      <formula>NOT(ISERROR(SEARCH("F",H211)))</formula>
    </cfRule>
  </conditionalFormatting>
  <conditionalFormatting sqref="I211:J211">
    <cfRule type="containsText" dxfId="1471" priority="2399" operator="containsText" text="F">
      <formula>NOT(ISERROR(SEARCH("F",I211)))</formula>
    </cfRule>
  </conditionalFormatting>
  <conditionalFormatting sqref="K211:L211">
    <cfRule type="containsText" dxfId="1470" priority="2398" operator="containsText" text="F">
      <formula>NOT(ISERROR(SEARCH("F",K211)))</formula>
    </cfRule>
  </conditionalFormatting>
  <conditionalFormatting sqref="G211">
    <cfRule type="containsText" dxfId="1469" priority="2397" operator="containsText" text="F">
      <formula>NOT(ISERROR(SEARCH("F",G211)))</formula>
    </cfRule>
  </conditionalFormatting>
  <conditionalFormatting sqref="H211">
    <cfRule type="containsText" dxfId="1468" priority="2396" operator="containsText" text="F">
      <formula>NOT(ISERROR(SEARCH("F",H211)))</formula>
    </cfRule>
  </conditionalFormatting>
  <conditionalFormatting sqref="I211">
    <cfRule type="containsText" dxfId="1467" priority="2395" operator="containsText" text="F">
      <formula>NOT(ISERROR(SEARCH("F",I211)))</formula>
    </cfRule>
  </conditionalFormatting>
  <conditionalFormatting sqref="J211">
    <cfRule type="containsText" dxfId="1466" priority="2394" operator="containsText" text="F">
      <formula>NOT(ISERROR(SEARCH("F",J211)))</formula>
    </cfRule>
  </conditionalFormatting>
  <conditionalFormatting sqref="K211:L211">
    <cfRule type="containsText" dxfId="1465" priority="2393" operator="containsText" text="F">
      <formula>NOT(ISERROR(SEARCH("F",K211)))</formula>
    </cfRule>
  </conditionalFormatting>
  <conditionalFormatting sqref="K211:L211">
    <cfRule type="containsText" dxfId="1464" priority="2392" operator="containsText" text="F">
      <formula>NOT(ISERROR(SEARCH("F",K211)))</formula>
    </cfRule>
  </conditionalFormatting>
  <conditionalFormatting sqref="Y209">
    <cfRule type="cellIs" dxfId="1463" priority="2391" operator="between">
      <formula>0</formula>
      <formula>24</formula>
    </cfRule>
  </conditionalFormatting>
  <conditionalFormatting sqref="AM209">
    <cfRule type="cellIs" dxfId="1462" priority="2386" operator="between">
      <formula>0</formula>
      <formula>24</formula>
    </cfRule>
  </conditionalFormatting>
  <conditionalFormatting sqref="AN209">
    <cfRule type="containsText" dxfId="1461" priority="2385" operator="containsText" text="F">
      <formula>NOT(ISERROR(SEARCH("F",AN209)))</formula>
    </cfRule>
  </conditionalFormatting>
  <conditionalFormatting sqref="AN209">
    <cfRule type="cellIs" dxfId="1460" priority="2384" operator="between">
      <formula>0</formula>
      <formula>49</formula>
    </cfRule>
  </conditionalFormatting>
  <conditionalFormatting sqref="AN209">
    <cfRule type="containsText" dxfId="1459" priority="2383" operator="containsText" text="F">
      <formula>NOT(ISERROR(SEARCH("F",AN209)))</formula>
    </cfRule>
  </conditionalFormatting>
  <conditionalFormatting sqref="AN209">
    <cfRule type="containsText" dxfId="1458" priority="2382" operator="containsText" text="F">
      <formula>NOT(ISERROR(SEARCH("F",AN209)))</formula>
    </cfRule>
  </conditionalFormatting>
  <conditionalFormatting sqref="AN209">
    <cfRule type="cellIs" dxfId="1457" priority="2381" operator="between">
      <formula>0</formula>
      <formula>49</formula>
    </cfRule>
  </conditionalFormatting>
  <conditionalFormatting sqref="BY215:BY221">
    <cfRule type="cellIs" dxfId="1456" priority="2380" operator="equal">
      <formula>"F"</formula>
    </cfRule>
  </conditionalFormatting>
  <conditionalFormatting sqref="CA215:CA221">
    <cfRule type="containsText" dxfId="1455" priority="2379" operator="containsText" text="Drop Out">
      <formula>NOT(ISERROR(SEARCH("Drop Out",CA215)))</formula>
    </cfRule>
  </conditionalFormatting>
  <conditionalFormatting sqref="G215 G217 G219">
    <cfRule type="containsText" dxfId="1454" priority="2378" operator="containsText" text="F">
      <formula>NOT(ISERROR(SEARCH("F",G215)))</formula>
    </cfRule>
  </conditionalFormatting>
  <conditionalFormatting sqref="H215 H219">
    <cfRule type="containsText" dxfId="1453" priority="2377" operator="containsText" text="F">
      <formula>NOT(ISERROR(SEARCH("F",H215)))</formula>
    </cfRule>
  </conditionalFormatting>
  <conditionalFormatting sqref="I215:I217 I219">
    <cfRule type="containsText" dxfId="1452" priority="2376" operator="containsText" text="F">
      <formula>NOT(ISERROR(SEARCH("F",I215)))</formula>
    </cfRule>
  </conditionalFormatting>
  <conditionalFormatting sqref="J215:J217 J219">
    <cfRule type="containsText" dxfId="1451" priority="2375" operator="containsText" text="F">
      <formula>NOT(ISERROR(SEARCH("F",J215)))</formula>
    </cfRule>
  </conditionalFormatting>
  <conditionalFormatting sqref="K215">
    <cfRule type="containsText" dxfId="1450" priority="2374" operator="containsText" text="F">
      <formula>NOT(ISERROR(SEARCH("F",K215)))</formula>
    </cfRule>
  </conditionalFormatting>
  <conditionalFormatting sqref="L216:L217 L219">
    <cfRule type="containsText" dxfId="1449" priority="2373" operator="containsText" text="F">
      <formula>NOT(ISERROR(SEARCH("F",L216)))</formula>
    </cfRule>
  </conditionalFormatting>
  <conditionalFormatting sqref="K216:K217 K219">
    <cfRule type="containsText" dxfId="1448" priority="2372" operator="containsText" text="F">
      <formula>NOT(ISERROR(SEARCH("F",K216)))</formula>
    </cfRule>
  </conditionalFormatting>
  <conditionalFormatting sqref="T216 T218:T219">
    <cfRule type="containsText" dxfId="1447" priority="2370" operator="containsText" text="F">
      <formula>NOT(ISERROR(SEARCH("F",T216)))</formula>
    </cfRule>
  </conditionalFormatting>
  <conditionalFormatting sqref="U218:U219">
    <cfRule type="containsText" dxfId="1446" priority="2368" operator="containsText" text="F">
      <formula>NOT(ISERROR(SEARCH("F",U218)))</formula>
    </cfRule>
  </conditionalFormatting>
  <conditionalFormatting sqref="V216:W219">
    <cfRule type="containsText" dxfId="1445" priority="2366" operator="containsText" text="F">
      <formula>NOT(ISERROR(SEARCH("F",V216)))</formula>
    </cfRule>
  </conditionalFormatting>
  <conditionalFormatting sqref="X218:Y219 X216:X217">
    <cfRule type="containsText" dxfId="1444" priority="2364" operator="containsText" text="F">
      <formula>NOT(ISERROR(SEARCH("F",X216)))</formula>
    </cfRule>
  </conditionalFormatting>
  <conditionalFormatting sqref="AI215:AK215 AM215:AN215">
    <cfRule type="containsText" dxfId="1443" priority="2363" operator="containsText" text="F">
      <formula>NOT(ISERROR(SEARCH("F",AI215)))</formula>
    </cfRule>
  </conditionalFormatting>
  <conditionalFormatting sqref="AI216:AK216 AM218:AN219 AI218:AK219">
    <cfRule type="containsText" dxfId="1442" priority="2362" operator="containsText" text="F">
      <formula>NOT(ISERROR(SEARCH("F",AI216)))</formula>
    </cfRule>
  </conditionalFormatting>
  <conditionalFormatting sqref="AX215:BB215">
    <cfRule type="containsText" dxfId="1441" priority="2361" operator="containsText" text="F">
      <formula>NOT(ISERROR(SEARCH("F",AX215)))</formula>
    </cfRule>
  </conditionalFormatting>
  <conditionalFormatting sqref="AX218:BB219 AX217:BA217">
    <cfRule type="containsText" dxfId="1440" priority="2360" operator="containsText" text="F">
      <formula>NOT(ISERROR(SEARCH("F",AX217)))</formula>
    </cfRule>
  </conditionalFormatting>
  <conditionalFormatting sqref="T217">
    <cfRule type="containsText" dxfId="1439" priority="2359" operator="containsText" text="F">
      <formula>NOT(ISERROR(SEARCH("F",T217)))</formula>
    </cfRule>
  </conditionalFormatting>
  <conditionalFormatting sqref="L215">
    <cfRule type="containsText" dxfId="1438" priority="2358" operator="containsText" text="F">
      <formula>NOT(ISERROR(SEARCH("F",L215)))</formula>
    </cfRule>
  </conditionalFormatting>
  <conditionalFormatting sqref="R215:R221">
    <cfRule type="containsText" dxfId="1437" priority="2356" operator="containsText" text="Probation">
      <formula>NOT(ISERROR(SEARCH("Probation",R215)))</formula>
    </cfRule>
    <cfRule type="containsText" dxfId="1436" priority="2357" operator="containsText" text="Drop">
      <formula>NOT(ISERROR(SEARCH("Drop",R215)))</formula>
    </cfRule>
  </conditionalFormatting>
  <conditionalFormatting sqref="I216:J216">
    <cfRule type="cellIs" dxfId="1435" priority="2355" operator="between">
      <formula>0</formula>
      <formula>49</formula>
    </cfRule>
  </conditionalFormatting>
  <conditionalFormatting sqref="AI216:AK216 T216 V216:X216">
    <cfRule type="cellIs" dxfId="1434" priority="2354" operator="between">
      <formula>0</formula>
      <formula>49</formula>
    </cfRule>
  </conditionalFormatting>
  <conditionalFormatting sqref="AG215:AG221">
    <cfRule type="containsText" dxfId="1433" priority="2352" operator="containsText" text="Probation">
      <formula>NOT(ISERROR(SEARCH("Probation",AG215)))</formula>
    </cfRule>
    <cfRule type="containsText" dxfId="1432" priority="2353" operator="containsText" text="Drop">
      <formula>NOT(ISERROR(SEARCH("Drop",AG215)))</formula>
    </cfRule>
  </conditionalFormatting>
  <conditionalFormatting sqref="AV215:AV221">
    <cfRule type="containsText" dxfId="1431" priority="2350" operator="containsText" text="Probation">
      <formula>NOT(ISERROR(SEARCH("Probation",AV215)))</formula>
    </cfRule>
    <cfRule type="containsText" dxfId="1430" priority="2351" operator="containsText" text="Drop">
      <formula>NOT(ISERROR(SEARCH("Drop",AV215)))</formula>
    </cfRule>
  </conditionalFormatting>
  <conditionalFormatting sqref="T216:T219">
    <cfRule type="containsText" dxfId="1429" priority="2349" operator="containsText" text="F">
      <formula>NOT(ISERROR(SEARCH("F",T216)))</formula>
    </cfRule>
  </conditionalFormatting>
  <conditionalFormatting sqref="U218:U219">
    <cfRule type="containsText" dxfId="1428" priority="2348" operator="containsText" text="F">
      <formula>NOT(ISERROR(SEARCH("F",U218)))</formula>
    </cfRule>
  </conditionalFormatting>
  <conditionalFormatting sqref="V216:V219">
    <cfRule type="containsText" dxfId="1427" priority="2347" operator="containsText" text="F">
      <formula>NOT(ISERROR(SEARCH("F",V216)))</formula>
    </cfRule>
  </conditionalFormatting>
  <conditionalFormatting sqref="W216:W219">
    <cfRule type="containsText" dxfId="1426" priority="2346" operator="containsText" text="F">
      <formula>NOT(ISERROR(SEARCH("F",W216)))</formula>
    </cfRule>
  </conditionalFormatting>
  <conditionalFormatting sqref="T216 V216:W216">
    <cfRule type="cellIs" dxfId="1425" priority="2345" operator="between">
      <formula>0</formula>
      <formula>49</formula>
    </cfRule>
  </conditionalFormatting>
  <conditionalFormatting sqref="X218:Y219 X216:X217">
    <cfRule type="containsText" dxfId="1424" priority="2343" operator="containsText" text="F">
      <formula>NOT(ISERROR(SEARCH("F",X216)))</formula>
    </cfRule>
  </conditionalFormatting>
  <conditionalFormatting sqref="X218:Y219 X216:X217">
    <cfRule type="containsText" dxfId="1423" priority="2342" operator="containsText" text="F">
      <formula>NOT(ISERROR(SEARCH("F",X216)))</formula>
    </cfRule>
  </conditionalFormatting>
  <conditionalFormatting sqref="X216">
    <cfRule type="cellIs" dxfId="1422" priority="2341" operator="between">
      <formula>0</formula>
      <formula>49</formula>
    </cfRule>
  </conditionalFormatting>
  <conditionalFormatting sqref="AI215">
    <cfRule type="containsText" dxfId="1421" priority="2340" operator="containsText" text="F">
      <formula>NOT(ISERROR(SEARCH("F",AI215)))</formula>
    </cfRule>
  </conditionalFormatting>
  <conditionalFormatting sqref="AI216 AI218:AI219">
    <cfRule type="containsText" dxfId="1420" priority="2339" operator="containsText" text="F">
      <formula>NOT(ISERROR(SEARCH("F",AI216)))</formula>
    </cfRule>
  </conditionalFormatting>
  <conditionalFormatting sqref="AJ215">
    <cfRule type="containsText" dxfId="1419" priority="2338" operator="containsText" text="F">
      <formula>NOT(ISERROR(SEARCH("F",AJ215)))</formula>
    </cfRule>
  </conditionalFormatting>
  <conditionalFormatting sqref="AJ216 AJ218:AJ219">
    <cfRule type="containsText" dxfId="1418" priority="2337" operator="containsText" text="F">
      <formula>NOT(ISERROR(SEARCH("F",AJ216)))</formula>
    </cfRule>
  </conditionalFormatting>
  <conditionalFormatting sqref="AK215 AM215">
    <cfRule type="containsText" dxfId="1417" priority="2336" operator="containsText" text="F">
      <formula>NOT(ISERROR(SEARCH("F",AK215)))</formula>
    </cfRule>
  </conditionalFormatting>
  <conditionalFormatting sqref="AK216 AM218:AM219 AK218:AK219">
    <cfRule type="containsText" dxfId="1416" priority="2335" operator="containsText" text="F">
      <formula>NOT(ISERROR(SEARCH("F",AK216)))</formula>
    </cfRule>
  </conditionalFormatting>
  <conditionalFormatting sqref="AN215">
    <cfRule type="containsText" dxfId="1415" priority="2334" operator="containsText" text="F">
      <formula>NOT(ISERROR(SEARCH("F",AN215)))</formula>
    </cfRule>
  </conditionalFormatting>
  <conditionalFormatting sqref="AN218:AN219">
    <cfRule type="containsText" dxfId="1414" priority="2333" operator="containsText" text="F">
      <formula>NOT(ISERROR(SEARCH("F",AN218)))</formula>
    </cfRule>
  </conditionalFormatting>
  <conditionalFormatting sqref="AI215:AI216 AI218:AI219">
    <cfRule type="containsText" dxfId="1413" priority="2331" operator="containsText" text="F">
      <formula>NOT(ISERROR(SEARCH("F",AI215)))</formula>
    </cfRule>
  </conditionalFormatting>
  <conditionalFormatting sqref="AJ215:AJ216 AJ218:AJ219">
    <cfRule type="containsText" dxfId="1412" priority="2330" operator="containsText" text="F">
      <formula>NOT(ISERROR(SEARCH("F",AJ215)))</formula>
    </cfRule>
  </conditionalFormatting>
  <conditionalFormatting sqref="AK215:AK216 AK218:AK219">
    <cfRule type="containsText" dxfId="1411" priority="2329" operator="containsText" text="F">
      <formula>NOT(ISERROR(SEARCH("F",AK215)))</formula>
    </cfRule>
  </conditionalFormatting>
  <conditionalFormatting sqref="AM215 AM218:AM219">
    <cfRule type="containsText" dxfId="1410" priority="2328" operator="containsText" text="F">
      <formula>NOT(ISERROR(SEARCH("F",AM215)))</formula>
    </cfRule>
  </conditionalFormatting>
  <conditionalFormatting sqref="AI216:AK216">
    <cfRule type="cellIs" dxfId="1409" priority="2327" operator="between">
      <formula>0</formula>
      <formula>49</formula>
    </cfRule>
  </conditionalFormatting>
  <conditionalFormatting sqref="AN215">
    <cfRule type="containsText" dxfId="1408" priority="2326" operator="containsText" text="F">
      <formula>NOT(ISERROR(SEARCH("F",AN215)))</formula>
    </cfRule>
  </conditionalFormatting>
  <conditionalFormatting sqref="AN218:AN219">
    <cfRule type="containsText" dxfId="1407" priority="2325" operator="containsText" text="F">
      <formula>NOT(ISERROR(SEARCH("F",AN218)))</formula>
    </cfRule>
  </conditionalFormatting>
  <conditionalFormatting sqref="AN215 AN218:AN219">
    <cfRule type="containsText" dxfId="1406" priority="2324" operator="containsText" text="F">
      <formula>NOT(ISERROR(SEARCH("F",AN215)))</formula>
    </cfRule>
  </conditionalFormatting>
  <conditionalFormatting sqref="AX215">
    <cfRule type="containsText" dxfId="1405" priority="2323" operator="containsText" text="F">
      <formula>NOT(ISERROR(SEARCH("F",AX215)))</formula>
    </cfRule>
  </conditionalFormatting>
  <conditionalFormatting sqref="AX218:AX219">
    <cfRule type="containsText" dxfId="1404" priority="2322" operator="containsText" text="F">
      <formula>NOT(ISERROR(SEARCH("F",AX218)))</formula>
    </cfRule>
  </conditionalFormatting>
  <conditionalFormatting sqref="AY215">
    <cfRule type="containsText" dxfId="1403" priority="2321" operator="containsText" text="F">
      <formula>NOT(ISERROR(SEARCH("F",AY215)))</formula>
    </cfRule>
  </conditionalFormatting>
  <conditionalFormatting sqref="AY217:AY219">
    <cfRule type="containsText" dxfId="1402" priority="2320" operator="containsText" text="F">
      <formula>NOT(ISERROR(SEARCH("F",AY217)))</formula>
    </cfRule>
  </conditionalFormatting>
  <conditionalFormatting sqref="AZ215:BA215">
    <cfRule type="containsText" dxfId="1401" priority="2319" operator="containsText" text="F">
      <formula>NOT(ISERROR(SEARCH("F",AZ215)))</formula>
    </cfRule>
  </conditionalFormatting>
  <conditionalFormatting sqref="AZ217:BA219">
    <cfRule type="containsText" dxfId="1400" priority="2318" operator="containsText" text="F">
      <formula>NOT(ISERROR(SEARCH("F",AZ217)))</formula>
    </cfRule>
  </conditionalFormatting>
  <conditionalFormatting sqref="BB215">
    <cfRule type="containsText" dxfId="1399" priority="2317" operator="containsText" text="F">
      <formula>NOT(ISERROR(SEARCH("F",BB215)))</formula>
    </cfRule>
  </conditionalFormatting>
  <conditionalFormatting sqref="BB218:BB219">
    <cfRule type="containsText" dxfId="1398" priority="2316" operator="containsText" text="F">
      <formula>NOT(ISERROR(SEARCH("F",BB218)))</formula>
    </cfRule>
  </conditionalFormatting>
  <conditionalFormatting sqref="AX217">
    <cfRule type="containsText" dxfId="1397" priority="2315" operator="containsText" text="F">
      <formula>NOT(ISERROR(SEARCH("F",AX217)))</formula>
    </cfRule>
  </conditionalFormatting>
  <conditionalFormatting sqref="AX215 AX217:AX219">
    <cfRule type="containsText" dxfId="1396" priority="2314" operator="containsText" text="F">
      <formula>NOT(ISERROR(SEARCH("F",AX215)))</formula>
    </cfRule>
  </conditionalFormatting>
  <conditionalFormatting sqref="AY215 AY217:AY219">
    <cfRule type="containsText" dxfId="1395" priority="2313" operator="containsText" text="F">
      <formula>NOT(ISERROR(SEARCH("F",AY215)))</formula>
    </cfRule>
  </conditionalFormatting>
  <conditionalFormatting sqref="AZ215 AZ217:AZ219">
    <cfRule type="containsText" dxfId="1394" priority="2312" operator="containsText" text="F">
      <formula>NOT(ISERROR(SEARCH("F",AZ215)))</formula>
    </cfRule>
  </conditionalFormatting>
  <conditionalFormatting sqref="BA215 BA217:BA219">
    <cfRule type="containsText" dxfId="1393" priority="2311" operator="containsText" text="F">
      <formula>NOT(ISERROR(SEARCH("F",BA215)))</formula>
    </cfRule>
  </conditionalFormatting>
  <conditionalFormatting sqref="BB215">
    <cfRule type="containsText" dxfId="1392" priority="2309" operator="containsText" text="F">
      <formula>NOT(ISERROR(SEARCH("F",BB215)))</formula>
    </cfRule>
  </conditionalFormatting>
  <conditionalFormatting sqref="BB218:BB219">
    <cfRule type="containsText" dxfId="1391" priority="2308" operator="containsText" text="F">
      <formula>NOT(ISERROR(SEARCH("F",BB218)))</formula>
    </cfRule>
  </conditionalFormatting>
  <conditionalFormatting sqref="BB215 BB218:BB219">
    <cfRule type="containsText" dxfId="1390" priority="2307" operator="containsText" text="F">
      <formula>NOT(ISERROR(SEARCH("F",BB215)))</formula>
    </cfRule>
  </conditionalFormatting>
  <conditionalFormatting sqref="K215:K217 K219">
    <cfRule type="containsText" dxfId="1389" priority="2305" operator="containsText" text="F">
      <formula>NOT(ISERROR(SEARCH("F",K215)))</formula>
    </cfRule>
  </conditionalFormatting>
  <conditionalFormatting sqref="K216">
    <cfRule type="cellIs" dxfId="1388" priority="2304" operator="between">
      <formula>0</formula>
      <formula>49</formula>
    </cfRule>
  </conditionalFormatting>
  <conditionalFormatting sqref="L215:L217 L219">
    <cfRule type="containsText" dxfId="1387" priority="2303" operator="containsText" text="F">
      <formula>NOT(ISERROR(SEARCH("F",L215)))</formula>
    </cfRule>
  </conditionalFormatting>
  <conditionalFormatting sqref="L216">
    <cfRule type="cellIs" dxfId="1386" priority="2302" operator="between">
      <formula>0</formula>
      <formula>49</formula>
    </cfRule>
  </conditionalFormatting>
  <conditionalFormatting sqref="CA215:CA221">
    <cfRule type="containsText" dxfId="1385" priority="2300" operator="containsText" text="Probation">
      <formula>NOT(ISERROR(SEARCH("Probation",CA215)))</formula>
    </cfRule>
    <cfRule type="containsText" dxfId="1384" priority="2301" operator="containsText" text="Drop">
      <formula>NOT(ISERROR(SEARCH("Drop",CA215)))</formula>
    </cfRule>
  </conditionalFormatting>
  <conditionalFormatting sqref="AG215:AG221">
    <cfRule type="containsText" dxfId="1383" priority="2298" operator="containsText" text="Probation">
      <formula>NOT(ISERROR(SEARCH("Probation",AG215)))</formula>
    </cfRule>
    <cfRule type="containsText" dxfId="1382" priority="2299" operator="containsText" text="Drop">
      <formula>NOT(ISERROR(SEARCH("Drop",AG215)))</formula>
    </cfRule>
  </conditionalFormatting>
  <conditionalFormatting sqref="AV215:AV221">
    <cfRule type="containsText" dxfId="1381" priority="2296" operator="containsText" text="Probation">
      <formula>NOT(ISERROR(SEARCH("Probation",AV215)))</formula>
    </cfRule>
    <cfRule type="containsText" dxfId="1380" priority="2297" operator="containsText" text="Drop">
      <formula>NOT(ISERROR(SEARCH("Drop",AV215)))</formula>
    </cfRule>
  </conditionalFormatting>
  <conditionalFormatting sqref="AV215:AV221">
    <cfRule type="containsText" dxfId="1379" priority="2294" operator="containsText" text="Probation">
      <formula>NOT(ISERROR(SEARCH("Probation",AV215)))</formula>
    </cfRule>
    <cfRule type="containsText" dxfId="1378" priority="2295" operator="containsText" text="Drop">
      <formula>NOT(ISERROR(SEARCH("Drop",AV215)))</formula>
    </cfRule>
  </conditionalFormatting>
  <conditionalFormatting sqref="BJ215:BJ221">
    <cfRule type="containsText" dxfId="1377" priority="2292" operator="containsText" text="Probation">
      <formula>NOT(ISERROR(SEARCH("Probation",BJ215)))</formula>
    </cfRule>
    <cfRule type="containsText" dxfId="1376" priority="2293" operator="containsText" text="Drop">
      <formula>NOT(ISERROR(SEARCH("Drop",BJ215)))</formula>
    </cfRule>
  </conditionalFormatting>
  <conditionalFormatting sqref="BJ215:BJ221">
    <cfRule type="containsText" dxfId="1375" priority="2290" operator="containsText" text="Probation">
      <formula>NOT(ISERROR(SEARCH("Probation",BJ215)))</formula>
    </cfRule>
    <cfRule type="containsText" dxfId="1374" priority="2291" operator="containsText" text="Drop">
      <formula>NOT(ISERROR(SEARCH("Drop",BJ215)))</formula>
    </cfRule>
  </conditionalFormatting>
  <conditionalFormatting sqref="BJ215:BJ221">
    <cfRule type="containsText" dxfId="1373" priority="2288" operator="containsText" text="Probation">
      <formula>NOT(ISERROR(SEARCH("Probation",BJ215)))</formula>
    </cfRule>
    <cfRule type="containsText" dxfId="1372" priority="2289" operator="containsText" text="Drop">
      <formula>NOT(ISERROR(SEARCH("Drop",BJ215)))</formula>
    </cfRule>
  </conditionalFormatting>
  <conditionalFormatting sqref="G216">
    <cfRule type="cellIs" dxfId="1371" priority="2287" operator="between">
      <formula>0</formula>
      <formula>24</formula>
    </cfRule>
  </conditionalFormatting>
  <conditionalFormatting sqref="BB220">
    <cfRule type="containsText" dxfId="1370" priority="2234" operator="containsText" text="F">
      <formula>NOT(ISERROR(SEARCH("F",BB220)))</formula>
    </cfRule>
  </conditionalFormatting>
  <conditionalFormatting sqref="AY221:BB221">
    <cfRule type="containsText" dxfId="1369" priority="2233" operator="containsText" text="F">
      <formula>NOT(ISERROR(SEARCH("F",AY221)))</formula>
    </cfRule>
  </conditionalFormatting>
  <conditionalFormatting sqref="G220:G221">
    <cfRule type="containsText" dxfId="1368" priority="2286" operator="containsText" text="F">
      <formula>NOT(ISERROR(SEARCH("F",G220)))</formula>
    </cfRule>
  </conditionalFormatting>
  <conditionalFormatting sqref="H220">
    <cfRule type="containsText" dxfId="1367" priority="2285" operator="containsText" text="F">
      <formula>NOT(ISERROR(SEARCH("F",H220)))</formula>
    </cfRule>
  </conditionalFormatting>
  <conditionalFormatting sqref="I220">
    <cfRule type="containsText" dxfId="1366" priority="2284" operator="containsText" text="F">
      <formula>NOT(ISERROR(SEARCH("F",I220)))</formula>
    </cfRule>
  </conditionalFormatting>
  <conditionalFormatting sqref="J220">
    <cfRule type="containsText" dxfId="1365" priority="2283" operator="containsText" text="F">
      <formula>NOT(ISERROR(SEARCH("F",J220)))</formula>
    </cfRule>
  </conditionalFormatting>
  <conditionalFormatting sqref="K220">
    <cfRule type="containsText" dxfId="1364" priority="2282" operator="containsText" text="F">
      <formula>NOT(ISERROR(SEARCH("F",K220)))</formula>
    </cfRule>
  </conditionalFormatting>
  <conditionalFormatting sqref="H220">
    <cfRule type="containsText" dxfId="1363" priority="2281" operator="containsText" text="F">
      <formula>NOT(ISERROR(SEARCH("F",H220)))</formula>
    </cfRule>
  </conditionalFormatting>
  <conditionalFormatting sqref="I220">
    <cfRule type="containsText" dxfId="1362" priority="2280" operator="containsText" text="F">
      <formula>NOT(ISERROR(SEARCH("F",I220)))</formula>
    </cfRule>
  </conditionalFormatting>
  <conditionalFormatting sqref="I220:K220">
    <cfRule type="containsText" dxfId="1361" priority="2279" operator="containsText" text="F">
      <formula>NOT(ISERROR(SEARCH("F",I220)))</formula>
    </cfRule>
  </conditionalFormatting>
  <conditionalFormatting sqref="I220:K220">
    <cfRule type="containsText" dxfId="1360" priority="2278" operator="containsText" text="F">
      <formula>NOT(ISERROR(SEARCH("F",I220)))</formula>
    </cfRule>
  </conditionalFormatting>
  <conditionalFormatting sqref="K220">
    <cfRule type="containsText" dxfId="1359" priority="2277" operator="containsText" text="F">
      <formula>NOT(ISERROR(SEARCH("F",K220)))</formula>
    </cfRule>
  </conditionalFormatting>
  <conditionalFormatting sqref="H221:K221">
    <cfRule type="containsText" dxfId="1358" priority="2276" operator="containsText" text="F">
      <formula>NOT(ISERROR(SEARCH("F",H221)))</formula>
    </cfRule>
  </conditionalFormatting>
  <conditionalFormatting sqref="L220">
    <cfRule type="containsText" dxfId="1357" priority="2275" operator="containsText" text="F">
      <formula>NOT(ISERROR(SEARCH("F",L220)))</formula>
    </cfRule>
  </conditionalFormatting>
  <conditionalFormatting sqref="L220">
    <cfRule type="containsText" dxfId="1356" priority="2274" operator="containsText" text="F">
      <formula>NOT(ISERROR(SEARCH("F",L220)))</formula>
    </cfRule>
  </conditionalFormatting>
  <conditionalFormatting sqref="L220">
    <cfRule type="containsText" dxfId="1355" priority="2273" operator="containsText" text="F">
      <formula>NOT(ISERROR(SEARCH("F",L220)))</formula>
    </cfRule>
  </conditionalFormatting>
  <conditionalFormatting sqref="L220">
    <cfRule type="containsText" dxfId="1354" priority="2272" operator="containsText" text="F">
      <formula>NOT(ISERROR(SEARCH("F",L220)))</formula>
    </cfRule>
  </conditionalFormatting>
  <conditionalFormatting sqref="L221">
    <cfRule type="containsText" dxfId="1353" priority="2271" operator="containsText" text="F">
      <formula>NOT(ISERROR(SEARCH("F",L221)))</formula>
    </cfRule>
  </conditionalFormatting>
  <conditionalFormatting sqref="T220:T221">
    <cfRule type="containsText" dxfId="1352" priority="2270" operator="containsText" text="F">
      <formula>NOT(ISERROR(SEARCH("F",T220)))</formula>
    </cfRule>
  </conditionalFormatting>
  <conditionalFormatting sqref="U220">
    <cfRule type="containsText" dxfId="1351" priority="2269" operator="containsText" text="F">
      <formula>NOT(ISERROR(SEARCH("F",U220)))</formula>
    </cfRule>
  </conditionalFormatting>
  <conditionalFormatting sqref="V220">
    <cfRule type="containsText" dxfId="1350" priority="2268" operator="containsText" text="F">
      <formula>NOT(ISERROR(SEARCH("F",V220)))</formula>
    </cfRule>
  </conditionalFormatting>
  <conditionalFormatting sqref="W220">
    <cfRule type="containsText" dxfId="1349" priority="2267" operator="containsText" text="F">
      <formula>NOT(ISERROR(SEARCH("F",W220)))</formula>
    </cfRule>
  </conditionalFormatting>
  <conditionalFormatting sqref="X220">
    <cfRule type="containsText" dxfId="1348" priority="2266" operator="containsText" text="F">
      <formula>NOT(ISERROR(SEARCH("F",X220)))</formula>
    </cfRule>
  </conditionalFormatting>
  <conditionalFormatting sqref="U220">
    <cfRule type="containsText" dxfId="1347" priority="2265" operator="containsText" text="F">
      <formula>NOT(ISERROR(SEARCH("F",U220)))</formula>
    </cfRule>
  </conditionalFormatting>
  <conditionalFormatting sqref="V220">
    <cfRule type="containsText" dxfId="1346" priority="2264" operator="containsText" text="F">
      <formula>NOT(ISERROR(SEARCH("F",V220)))</formula>
    </cfRule>
  </conditionalFormatting>
  <conditionalFormatting sqref="V220:X220">
    <cfRule type="containsText" dxfId="1345" priority="2263" operator="containsText" text="F">
      <formula>NOT(ISERROR(SEARCH("F",V220)))</formula>
    </cfRule>
  </conditionalFormatting>
  <conditionalFormatting sqref="V220:X220">
    <cfRule type="containsText" dxfId="1344" priority="2262" operator="containsText" text="F">
      <formula>NOT(ISERROR(SEARCH("F",V220)))</formula>
    </cfRule>
  </conditionalFormatting>
  <conditionalFormatting sqref="X220">
    <cfRule type="containsText" dxfId="1343" priority="2261" operator="containsText" text="F">
      <formula>NOT(ISERROR(SEARCH("F",X220)))</formula>
    </cfRule>
  </conditionalFormatting>
  <conditionalFormatting sqref="U221:X221">
    <cfRule type="containsText" dxfId="1342" priority="2260" operator="containsText" text="F">
      <formula>NOT(ISERROR(SEARCH("F",U221)))</formula>
    </cfRule>
  </conditionalFormatting>
  <conditionalFormatting sqref="Y220">
    <cfRule type="containsText" dxfId="1341" priority="2259" operator="containsText" text="F">
      <formula>NOT(ISERROR(SEARCH("F",Y220)))</formula>
    </cfRule>
  </conditionalFormatting>
  <conditionalFormatting sqref="Y220">
    <cfRule type="containsText" dxfId="1340" priority="2258" operator="containsText" text="F">
      <formula>NOT(ISERROR(SEARCH("F",Y220)))</formula>
    </cfRule>
  </conditionalFormatting>
  <conditionalFormatting sqref="Y220">
    <cfRule type="containsText" dxfId="1339" priority="2257" operator="containsText" text="F">
      <formula>NOT(ISERROR(SEARCH("F",Y220)))</formula>
    </cfRule>
  </conditionalFormatting>
  <conditionalFormatting sqref="Y220">
    <cfRule type="containsText" dxfId="1338" priority="2256" operator="containsText" text="F">
      <formula>NOT(ISERROR(SEARCH("F",Y220)))</formula>
    </cfRule>
  </conditionalFormatting>
  <conditionalFormatting sqref="Y221">
    <cfRule type="containsText" dxfId="1337" priority="2255" operator="containsText" text="F">
      <formula>NOT(ISERROR(SEARCH("F",Y221)))</formula>
    </cfRule>
  </conditionalFormatting>
  <conditionalFormatting sqref="AI220:AI221">
    <cfRule type="containsText" dxfId="1336" priority="2254" operator="containsText" text="F">
      <formula>NOT(ISERROR(SEARCH("F",AI220)))</formula>
    </cfRule>
  </conditionalFormatting>
  <conditionalFormatting sqref="AJ220">
    <cfRule type="containsText" dxfId="1335" priority="2253" operator="containsText" text="F">
      <formula>NOT(ISERROR(SEARCH("F",AJ220)))</formula>
    </cfRule>
  </conditionalFormatting>
  <conditionalFormatting sqref="AK220">
    <cfRule type="containsText" dxfId="1334" priority="2252" operator="containsText" text="F">
      <formula>NOT(ISERROR(SEARCH("F",AK220)))</formula>
    </cfRule>
  </conditionalFormatting>
  <conditionalFormatting sqref="AM220">
    <cfRule type="containsText" dxfId="1333" priority="2251" operator="containsText" text="F">
      <formula>NOT(ISERROR(SEARCH("F",AM220)))</formula>
    </cfRule>
  </conditionalFormatting>
  <conditionalFormatting sqref="AN220">
    <cfRule type="containsText" dxfId="1332" priority="2250" operator="containsText" text="F">
      <formula>NOT(ISERROR(SEARCH("F",AN220)))</formula>
    </cfRule>
  </conditionalFormatting>
  <conditionalFormatting sqref="AJ220">
    <cfRule type="containsText" dxfId="1331" priority="2249" operator="containsText" text="F">
      <formula>NOT(ISERROR(SEARCH("F",AJ220)))</formula>
    </cfRule>
  </conditionalFormatting>
  <conditionalFormatting sqref="AK220">
    <cfRule type="containsText" dxfId="1330" priority="2248" operator="containsText" text="F">
      <formula>NOT(ISERROR(SEARCH("F",AK220)))</formula>
    </cfRule>
  </conditionalFormatting>
  <conditionalFormatting sqref="AK220 AM220:AN220">
    <cfRule type="containsText" dxfId="1329" priority="2247" operator="containsText" text="F">
      <formula>NOT(ISERROR(SEARCH("F",AK220)))</formula>
    </cfRule>
  </conditionalFormatting>
  <conditionalFormatting sqref="AK220 AM220:AN220">
    <cfRule type="containsText" dxfId="1328" priority="2246" operator="containsText" text="F">
      <formula>NOT(ISERROR(SEARCH("F",AK220)))</formula>
    </cfRule>
  </conditionalFormatting>
  <conditionalFormatting sqref="AN220">
    <cfRule type="containsText" dxfId="1327" priority="2245" operator="containsText" text="F">
      <formula>NOT(ISERROR(SEARCH("F",AN220)))</formula>
    </cfRule>
  </conditionalFormatting>
  <conditionalFormatting sqref="AJ221:AK221 AM221:AN221">
    <cfRule type="containsText" dxfId="1326" priority="2244" operator="containsText" text="F">
      <formula>NOT(ISERROR(SEARCH("F",AJ221)))</formula>
    </cfRule>
  </conditionalFormatting>
  <conditionalFormatting sqref="AX220:AX221">
    <cfRule type="containsText" dxfId="1325" priority="2243" operator="containsText" text="F">
      <formula>NOT(ISERROR(SEARCH("F",AX220)))</formula>
    </cfRule>
  </conditionalFormatting>
  <conditionalFormatting sqref="AY220">
    <cfRule type="containsText" dxfId="1324" priority="2242" operator="containsText" text="F">
      <formula>NOT(ISERROR(SEARCH("F",AY220)))</formula>
    </cfRule>
  </conditionalFormatting>
  <conditionalFormatting sqref="AZ220">
    <cfRule type="containsText" dxfId="1323" priority="2241" operator="containsText" text="F">
      <formula>NOT(ISERROR(SEARCH("F",AZ220)))</formula>
    </cfRule>
  </conditionalFormatting>
  <conditionalFormatting sqref="BA220">
    <cfRule type="containsText" dxfId="1322" priority="2240" operator="containsText" text="F">
      <formula>NOT(ISERROR(SEARCH("F",BA220)))</formula>
    </cfRule>
  </conditionalFormatting>
  <conditionalFormatting sqref="BB220">
    <cfRule type="containsText" dxfId="1321" priority="2239" operator="containsText" text="F">
      <formula>NOT(ISERROR(SEARCH("F",BB220)))</formula>
    </cfRule>
  </conditionalFormatting>
  <conditionalFormatting sqref="AY220">
    <cfRule type="containsText" dxfId="1320" priority="2238" operator="containsText" text="F">
      <formula>NOT(ISERROR(SEARCH("F",AY220)))</formula>
    </cfRule>
  </conditionalFormatting>
  <conditionalFormatting sqref="AZ220">
    <cfRule type="containsText" dxfId="1319" priority="2237" operator="containsText" text="F">
      <formula>NOT(ISERROR(SEARCH("F",AZ220)))</formula>
    </cfRule>
  </conditionalFormatting>
  <conditionalFormatting sqref="AZ220:BB220">
    <cfRule type="containsText" dxfId="1318" priority="2236" operator="containsText" text="F">
      <formula>NOT(ISERROR(SEARCH("F",AZ220)))</formula>
    </cfRule>
  </conditionalFormatting>
  <conditionalFormatting sqref="AZ220:BB220">
    <cfRule type="containsText" dxfId="1317" priority="2235" operator="containsText" text="F">
      <formula>NOT(ISERROR(SEARCH("F",AZ220)))</formula>
    </cfRule>
  </conditionalFormatting>
  <conditionalFormatting sqref="AL215">
    <cfRule type="containsText" dxfId="1316" priority="2232" operator="containsText" text="F">
      <formula>NOT(ISERROR(SEARCH("F",AL215)))</formula>
    </cfRule>
  </conditionalFormatting>
  <conditionalFormatting sqref="AL216 AL218:AL219">
    <cfRule type="containsText" dxfId="1315" priority="2231" operator="containsText" text="F">
      <formula>NOT(ISERROR(SEARCH("F",AL216)))</formula>
    </cfRule>
  </conditionalFormatting>
  <conditionalFormatting sqref="AL216">
    <cfRule type="cellIs" dxfId="1314" priority="2230" operator="between">
      <formula>0</formula>
      <formula>49</formula>
    </cfRule>
  </conditionalFormatting>
  <conditionalFormatting sqref="AL215">
    <cfRule type="containsText" dxfId="1313" priority="2229" operator="containsText" text="F">
      <formula>NOT(ISERROR(SEARCH("F",AL215)))</formula>
    </cfRule>
  </conditionalFormatting>
  <conditionalFormatting sqref="AL216 AL218:AL219">
    <cfRule type="containsText" dxfId="1312" priority="2228" operator="containsText" text="F">
      <formula>NOT(ISERROR(SEARCH("F",AL216)))</formula>
    </cfRule>
  </conditionalFormatting>
  <conditionalFormatting sqref="AL215:AL216 AL218:AL219">
    <cfRule type="containsText" dxfId="1311" priority="2227" operator="containsText" text="F">
      <formula>NOT(ISERROR(SEARCH("F",AL215)))</formula>
    </cfRule>
  </conditionalFormatting>
  <conditionalFormatting sqref="AL216">
    <cfRule type="cellIs" dxfId="1310" priority="2226" operator="between">
      <formula>0</formula>
      <formula>49</formula>
    </cfRule>
  </conditionalFormatting>
  <conditionalFormatting sqref="AL220">
    <cfRule type="containsText" dxfId="1309" priority="2225" operator="containsText" text="F">
      <formula>NOT(ISERROR(SEARCH("F",AL220)))</formula>
    </cfRule>
  </conditionalFormatting>
  <conditionalFormatting sqref="AL220">
    <cfRule type="containsText" dxfId="1308" priority="2224" operator="containsText" text="F">
      <formula>NOT(ISERROR(SEARCH("F",AL220)))</formula>
    </cfRule>
  </conditionalFormatting>
  <conditionalFormatting sqref="AL220">
    <cfRule type="containsText" dxfId="1307" priority="2223" operator="containsText" text="F">
      <formula>NOT(ISERROR(SEARCH("F",AL220)))</formula>
    </cfRule>
  </conditionalFormatting>
  <conditionalFormatting sqref="AL220">
    <cfRule type="containsText" dxfId="1306" priority="2222" operator="containsText" text="F">
      <formula>NOT(ISERROR(SEARCH("F",AL220)))</formula>
    </cfRule>
  </conditionalFormatting>
  <conditionalFormatting sqref="AL221">
    <cfRule type="containsText" dxfId="1305" priority="2221" operator="containsText" text="F">
      <formula>NOT(ISERROR(SEARCH("F",AL221)))</formula>
    </cfRule>
  </conditionalFormatting>
  <conditionalFormatting sqref="G218">
    <cfRule type="containsText" dxfId="1304" priority="2220" operator="containsText" text="F">
      <formula>NOT(ISERROR(SEARCH("F",G218)))</formula>
    </cfRule>
  </conditionalFormatting>
  <conditionalFormatting sqref="H218">
    <cfRule type="containsText" dxfId="1303" priority="2219" operator="containsText" text="F">
      <formula>NOT(ISERROR(SEARCH("F",H218)))</formula>
    </cfRule>
  </conditionalFormatting>
  <conditionalFormatting sqref="I218:J218">
    <cfRule type="containsText" dxfId="1302" priority="2218" operator="containsText" text="F">
      <formula>NOT(ISERROR(SEARCH("F",I218)))</formula>
    </cfRule>
  </conditionalFormatting>
  <conditionalFormatting sqref="K218:L218">
    <cfRule type="containsText" dxfId="1301" priority="2217" operator="containsText" text="F">
      <formula>NOT(ISERROR(SEARCH("F",K218)))</formula>
    </cfRule>
  </conditionalFormatting>
  <conditionalFormatting sqref="G218">
    <cfRule type="containsText" dxfId="1300" priority="2216" operator="containsText" text="F">
      <formula>NOT(ISERROR(SEARCH("F",G218)))</formula>
    </cfRule>
  </conditionalFormatting>
  <conditionalFormatting sqref="H218">
    <cfRule type="containsText" dxfId="1299" priority="2215" operator="containsText" text="F">
      <formula>NOT(ISERROR(SEARCH("F",H218)))</formula>
    </cfRule>
  </conditionalFormatting>
  <conditionalFormatting sqref="I218">
    <cfRule type="containsText" dxfId="1298" priority="2214" operator="containsText" text="F">
      <formula>NOT(ISERROR(SEARCH("F",I218)))</formula>
    </cfRule>
  </conditionalFormatting>
  <conditionalFormatting sqref="J218">
    <cfRule type="containsText" dxfId="1297" priority="2213" operator="containsText" text="F">
      <formula>NOT(ISERROR(SEARCH("F",J218)))</formula>
    </cfRule>
  </conditionalFormatting>
  <conditionalFormatting sqref="K218:L218">
    <cfRule type="containsText" dxfId="1296" priority="2212" operator="containsText" text="F">
      <formula>NOT(ISERROR(SEARCH("F",K218)))</formula>
    </cfRule>
  </conditionalFormatting>
  <conditionalFormatting sqref="K218:L218">
    <cfRule type="containsText" dxfId="1295" priority="2211" operator="containsText" text="F">
      <formula>NOT(ISERROR(SEARCH("F",K218)))</formula>
    </cfRule>
  </conditionalFormatting>
  <conditionalFormatting sqref="Y216">
    <cfRule type="cellIs" dxfId="1294" priority="2210" operator="between">
      <formula>0</formula>
      <formula>24</formula>
    </cfRule>
  </conditionalFormatting>
  <conditionalFormatting sqref="AM216">
    <cfRule type="cellIs" dxfId="1293" priority="2205" operator="between">
      <formula>0</formula>
      <formula>24</formula>
    </cfRule>
  </conditionalFormatting>
  <conditionalFormatting sqref="AN216">
    <cfRule type="containsText" dxfId="1292" priority="2204" operator="containsText" text="F">
      <formula>NOT(ISERROR(SEARCH("F",AN216)))</formula>
    </cfRule>
  </conditionalFormatting>
  <conditionalFormatting sqref="AN216">
    <cfRule type="cellIs" dxfId="1291" priority="2203" operator="between">
      <formula>0</formula>
      <formula>49</formula>
    </cfRule>
  </conditionalFormatting>
  <conditionalFormatting sqref="AN216">
    <cfRule type="containsText" dxfId="1290" priority="2202" operator="containsText" text="F">
      <formula>NOT(ISERROR(SEARCH("F",AN216)))</formula>
    </cfRule>
  </conditionalFormatting>
  <conditionalFormatting sqref="AN216">
    <cfRule type="containsText" dxfId="1289" priority="2201" operator="containsText" text="F">
      <formula>NOT(ISERROR(SEARCH("F",AN216)))</formula>
    </cfRule>
  </conditionalFormatting>
  <conditionalFormatting sqref="AN216">
    <cfRule type="cellIs" dxfId="1288" priority="2200" operator="between">
      <formula>0</formula>
      <formula>49</formula>
    </cfRule>
  </conditionalFormatting>
  <conditionalFormatting sqref="BY222:BY228">
    <cfRule type="cellIs" dxfId="1287" priority="2199" operator="equal">
      <formula>"F"</formula>
    </cfRule>
  </conditionalFormatting>
  <conditionalFormatting sqref="CA222:CA228">
    <cfRule type="containsText" dxfId="1286" priority="2198" operator="containsText" text="Drop Out">
      <formula>NOT(ISERROR(SEARCH("Drop Out",CA222)))</formula>
    </cfRule>
  </conditionalFormatting>
  <conditionalFormatting sqref="G222 G224 G226">
    <cfRule type="containsText" dxfId="1285" priority="2197" operator="containsText" text="F">
      <formula>NOT(ISERROR(SEARCH("F",G222)))</formula>
    </cfRule>
  </conditionalFormatting>
  <conditionalFormatting sqref="H222 H226">
    <cfRule type="containsText" dxfId="1284" priority="2196" operator="containsText" text="F">
      <formula>NOT(ISERROR(SEARCH("F",H222)))</formula>
    </cfRule>
  </conditionalFormatting>
  <conditionalFormatting sqref="I222:I224 I226">
    <cfRule type="containsText" dxfId="1283" priority="2195" operator="containsText" text="F">
      <formula>NOT(ISERROR(SEARCH("F",I222)))</formula>
    </cfRule>
  </conditionalFormatting>
  <conditionalFormatting sqref="J222:J224 J226">
    <cfRule type="containsText" dxfId="1282" priority="2194" operator="containsText" text="F">
      <formula>NOT(ISERROR(SEARCH("F",J222)))</formula>
    </cfRule>
  </conditionalFormatting>
  <conditionalFormatting sqref="K222">
    <cfRule type="containsText" dxfId="1281" priority="2193" operator="containsText" text="F">
      <formula>NOT(ISERROR(SEARCH("F",K222)))</formula>
    </cfRule>
  </conditionalFormatting>
  <conditionalFormatting sqref="L223:L224 L226">
    <cfRule type="containsText" dxfId="1280" priority="2192" operator="containsText" text="F">
      <formula>NOT(ISERROR(SEARCH("F",L223)))</formula>
    </cfRule>
  </conditionalFormatting>
  <conditionalFormatting sqref="K223:K224 K226">
    <cfRule type="containsText" dxfId="1279" priority="2191" operator="containsText" text="F">
      <formula>NOT(ISERROR(SEARCH("F",K223)))</formula>
    </cfRule>
  </conditionalFormatting>
  <conditionalFormatting sqref="L222">
    <cfRule type="containsText" dxfId="1278" priority="2177" operator="containsText" text="F">
      <formula>NOT(ISERROR(SEARCH("F",L222)))</formula>
    </cfRule>
  </conditionalFormatting>
  <conditionalFormatting sqref="R222:R228">
    <cfRule type="containsText" dxfId="1277" priority="2175" operator="containsText" text="Probation">
      <formula>NOT(ISERROR(SEARCH("Probation",R222)))</formula>
    </cfRule>
    <cfRule type="containsText" dxfId="1276" priority="2176" operator="containsText" text="Drop">
      <formula>NOT(ISERROR(SEARCH("Drop",R222)))</formula>
    </cfRule>
  </conditionalFormatting>
  <conditionalFormatting sqref="I223:J223">
    <cfRule type="cellIs" dxfId="1275" priority="2174" operator="between">
      <formula>0</formula>
      <formula>49</formula>
    </cfRule>
  </conditionalFormatting>
  <conditionalFormatting sqref="K222:K224 K226">
    <cfRule type="containsText" dxfId="1274" priority="2124" operator="containsText" text="F">
      <formula>NOT(ISERROR(SEARCH("F",K222)))</formula>
    </cfRule>
  </conditionalFormatting>
  <conditionalFormatting sqref="K223">
    <cfRule type="cellIs" dxfId="1273" priority="2123" operator="between">
      <formula>0</formula>
      <formula>49</formula>
    </cfRule>
  </conditionalFormatting>
  <conditionalFormatting sqref="L222:L224 L226">
    <cfRule type="containsText" dxfId="1272" priority="2122" operator="containsText" text="F">
      <formula>NOT(ISERROR(SEARCH("F",L222)))</formula>
    </cfRule>
  </conditionalFormatting>
  <conditionalFormatting sqref="L223">
    <cfRule type="cellIs" dxfId="1271" priority="2121" operator="between">
      <formula>0</formula>
      <formula>49</formula>
    </cfRule>
  </conditionalFormatting>
  <conditionalFormatting sqref="CA222:CA228">
    <cfRule type="containsText" dxfId="1270" priority="2119" operator="containsText" text="Probation">
      <formula>NOT(ISERROR(SEARCH("Probation",CA222)))</formula>
    </cfRule>
    <cfRule type="containsText" dxfId="1269" priority="2120" operator="containsText" text="Drop">
      <formula>NOT(ISERROR(SEARCH("Drop",CA222)))</formula>
    </cfRule>
  </conditionalFormatting>
  <conditionalFormatting sqref="G223">
    <cfRule type="cellIs" dxfId="1268" priority="2106" operator="between">
      <formula>0</formula>
      <formula>24</formula>
    </cfRule>
  </conditionalFormatting>
  <conditionalFormatting sqref="G227:G228">
    <cfRule type="containsText" dxfId="1267" priority="2105" operator="containsText" text="F">
      <formula>NOT(ISERROR(SEARCH("F",G227)))</formula>
    </cfRule>
  </conditionalFormatting>
  <conditionalFormatting sqref="H227">
    <cfRule type="containsText" dxfId="1266" priority="2104" operator="containsText" text="F">
      <formula>NOT(ISERROR(SEARCH("F",H227)))</formula>
    </cfRule>
  </conditionalFormatting>
  <conditionalFormatting sqref="I227">
    <cfRule type="containsText" dxfId="1265" priority="2103" operator="containsText" text="F">
      <formula>NOT(ISERROR(SEARCH("F",I227)))</formula>
    </cfRule>
  </conditionalFormatting>
  <conditionalFormatting sqref="J227">
    <cfRule type="containsText" dxfId="1264" priority="2102" operator="containsText" text="F">
      <formula>NOT(ISERROR(SEARCH("F",J227)))</formula>
    </cfRule>
  </conditionalFormatting>
  <conditionalFormatting sqref="K227">
    <cfRule type="containsText" dxfId="1263" priority="2101" operator="containsText" text="F">
      <formula>NOT(ISERROR(SEARCH("F",K227)))</formula>
    </cfRule>
  </conditionalFormatting>
  <conditionalFormatting sqref="H227">
    <cfRule type="containsText" dxfId="1262" priority="2100" operator="containsText" text="F">
      <formula>NOT(ISERROR(SEARCH("F",H227)))</formula>
    </cfRule>
  </conditionalFormatting>
  <conditionalFormatting sqref="I227">
    <cfRule type="containsText" dxfId="1261" priority="2099" operator="containsText" text="F">
      <formula>NOT(ISERROR(SEARCH("F",I227)))</formula>
    </cfRule>
  </conditionalFormatting>
  <conditionalFormatting sqref="I227:K227">
    <cfRule type="containsText" dxfId="1260" priority="2098" operator="containsText" text="F">
      <formula>NOT(ISERROR(SEARCH("F",I227)))</formula>
    </cfRule>
  </conditionalFormatting>
  <conditionalFormatting sqref="I227:K227">
    <cfRule type="containsText" dxfId="1259" priority="2097" operator="containsText" text="F">
      <formula>NOT(ISERROR(SEARCH("F",I227)))</formula>
    </cfRule>
  </conditionalFormatting>
  <conditionalFormatting sqref="K227">
    <cfRule type="containsText" dxfId="1258" priority="2096" operator="containsText" text="F">
      <formula>NOT(ISERROR(SEARCH("F",K227)))</formula>
    </cfRule>
  </conditionalFormatting>
  <conditionalFormatting sqref="H228:K228">
    <cfRule type="containsText" dxfId="1257" priority="2095" operator="containsText" text="F">
      <formula>NOT(ISERROR(SEARCH("F",H228)))</formula>
    </cfRule>
  </conditionalFormatting>
  <conditionalFormatting sqref="L227">
    <cfRule type="containsText" dxfId="1256" priority="2094" operator="containsText" text="F">
      <formula>NOT(ISERROR(SEARCH("F",L227)))</formula>
    </cfRule>
  </conditionalFormatting>
  <conditionalFormatting sqref="L227">
    <cfRule type="containsText" dxfId="1255" priority="2093" operator="containsText" text="F">
      <formula>NOT(ISERROR(SEARCH("F",L227)))</formula>
    </cfRule>
  </conditionalFormatting>
  <conditionalFormatting sqref="L227">
    <cfRule type="containsText" dxfId="1254" priority="2092" operator="containsText" text="F">
      <formula>NOT(ISERROR(SEARCH("F",L227)))</formula>
    </cfRule>
  </conditionalFormatting>
  <conditionalFormatting sqref="L227">
    <cfRule type="containsText" dxfId="1253" priority="2091" operator="containsText" text="F">
      <formula>NOT(ISERROR(SEARCH("F",L227)))</formula>
    </cfRule>
  </conditionalFormatting>
  <conditionalFormatting sqref="L228">
    <cfRule type="containsText" dxfId="1252" priority="2090" operator="containsText" text="F">
      <formula>NOT(ISERROR(SEARCH("F",L228)))</formula>
    </cfRule>
  </conditionalFormatting>
  <conditionalFormatting sqref="G225">
    <cfRule type="containsText" dxfId="1251" priority="2039" operator="containsText" text="F">
      <formula>NOT(ISERROR(SEARCH("F",G225)))</formula>
    </cfRule>
  </conditionalFormatting>
  <conditionalFormatting sqref="H225">
    <cfRule type="containsText" dxfId="1250" priority="2038" operator="containsText" text="F">
      <formula>NOT(ISERROR(SEARCH("F",H225)))</formula>
    </cfRule>
  </conditionalFormatting>
  <conditionalFormatting sqref="I225:J225">
    <cfRule type="containsText" dxfId="1249" priority="2037" operator="containsText" text="F">
      <formula>NOT(ISERROR(SEARCH("F",I225)))</formula>
    </cfRule>
  </conditionalFormatting>
  <conditionalFormatting sqref="K225:L225">
    <cfRule type="containsText" dxfId="1248" priority="2036" operator="containsText" text="F">
      <formula>NOT(ISERROR(SEARCH("F",K225)))</formula>
    </cfRule>
  </conditionalFormatting>
  <conditionalFormatting sqref="G225">
    <cfRule type="containsText" dxfId="1247" priority="2035" operator="containsText" text="F">
      <formula>NOT(ISERROR(SEARCH("F",G225)))</formula>
    </cfRule>
  </conditionalFormatting>
  <conditionalFormatting sqref="H225">
    <cfRule type="containsText" dxfId="1246" priority="2034" operator="containsText" text="F">
      <formula>NOT(ISERROR(SEARCH("F",H225)))</formula>
    </cfRule>
  </conditionalFormatting>
  <conditionalFormatting sqref="I225">
    <cfRule type="containsText" dxfId="1245" priority="2033" operator="containsText" text="F">
      <formula>NOT(ISERROR(SEARCH("F",I225)))</formula>
    </cfRule>
  </conditionalFormatting>
  <conditionalFormatting sqref="J225">
    <cfRule type="containsText" dxfId="1244" priority="2032" operator="containsText" text="F">
      <formula>NOT(ISERROR(SEARCH("F",J225)))</formula>
    </cfRule>
  </conditionalFormatting>
  <conditionalFormatting sqref="K225:L225">
    <cfRule type="containsText" dxfId="1243" priority="2031" operator="containsText" text="F">
      <formula>NOT(ISERROR(SEARCH("F",K225)))</formula>
    </cfRule>
  </conditionalFormatting>
  <conditionalFormatting sqref="K225:L225">
    <cfRule type="containsText" dxfId="1242" priority="2030" operator="containsText" text="F">
      <formula>NOT(ISERROR(SEARCH("F",K225)))</formula>
    </cfRule>
  </conditionalFormatting>
  <conditionalFormatting sqref="BY229:BY235">
    <cfRule type="cellIs" dxfId="1241" priority="2018" operator="equal">
      <formula>"F"</formula>
    </cfRule>
  </conditionalFormatting>
  <conditionalFormatting sqref="CA229:CA235">
    <cfRule type="containsText" dxfId="1240" priority="2017" operator="containsText" text="Drop Out">
      <formula>NOT(ISERROR(SEARCH("Drop Out",CA229)))</formula>
    </cfRule>
  </conditionalFormatting>
  <conditionalFormatting sqref="G229 G231 G233">
    <cfRule type="containsText" dxfId="1239" priority="2016" operator="containsText" text="F">
      <formula>NOT(ISERROR(SEARCH("F",G229)))</formula>
    </cfRule>
  </conditionalFormatting>
  <conditionalFormatting sqref="H229 H233">
    <cfRule type="containsText" dxfId="1238" priority="2015" operator="containsText" text="F">
      <formula>NOT(ISERROR(SEARCH("F",H229)))</formula>
    </cfRule>
  </conditionalFormatting>
  <conditionalFormatting sqref="I229:I231 I233">
    <cfRule type="containsText" dxfId="1237" priority="2014" operator="containsText" text="F">
      <formula>NOT(ISERROR(SEARCH("F",I229)))</formula>
    </cfRule>
  </conditionalFormatting>
  <conditionalFormatting sqref="J229:J231 J233">
    <cfRule type="containsText" dxfId="1236" priority="2013" operator="containsText" text="F">
      <formula>NOT(ISERROR(SEARCH("F",J229)))</formula>
    </cfRule>
  </conditionalFormatting>
  <conditionalFormatting sqref="K229">
    <cfRule type="containsText" dxfId="1235" priority="2012" operator="containsText" text="F">
      <formula>NOT(ISERROR(SEARCH("F",K229)))</formula>
    </cfRule>
  </conditionalFormatting>
  <conditionalFormatting sqref="L230:L231 L233">
    <cfRule type="containsText" dxfId="1234" priority="2011" operator="containsText" text="F">
      <formula>NOT(ISERROR(SEARCH("F",L230)))</formula>
    </cfRule>
  </conditionalFormatting>
  <conditionalFormatting sqref="K230:K231 K233">
    <cfRule type="containsText" dxfId="1233" priority="2010" operator="containsText" text="F">
      <formula>NOT(ISERROR(SEARCH("F",K230)))</formula>
    </cfRule>
  </conditionalFormatting>
  <conditionalFormatting sqref="L229">
    <cfRule type="containsText" dxfId="1232" priority="1996" operator="containsText" text="F">
      <formula>NOT(ISERROR(SEARCH("F",L229)))</formula>
    </cfRule>
  </conditionalFormatting>
  <conditionalFormatting sqref="R229:R235">
    <cfRule type="containsText" dxfId="1231" priority="1994" operator="containsText" text="Probation">
      <formula>NOT(ISERROR(SEARCH("Probation",R229)))</formula>
    </cfRule>
    <cfRule type="containsText" dxfId="1230" priority="1995" operator="containsText" text="Drop">
      <formula>NOT(ISERROR(SEARCH("Drop",R229)))</formula>
    </cfRule>
  </conditionalFormatting>
  <conditionalFormatting sqref="I230:J230">
    <cfRule type="cellIs" dxfId="1229" priority="1993" operator="between">
      <formula>0</formula>
      <formula>49</formula>
    </cfRule>
  </conditionalFormatting>
  <conditionalFormatting sqref="K229:K231 K233">
    <cfRule type="containsText" dxfId="1228" priority="1943" operator="containsText" text="F">
      <formula>NOT(ISERROR(SEARCH("F",K229)))</formula>
    </cfRule>
  </conditionalFormatting>
  <conditionalFormatting sqref="K230">
    <cfRule type="cellIs" dxfId="1227" priority="1942" operator="between">
      <formula>0</formula>
      <formula>49</formula>
    </cfRule>
  </conditionalFormatting>
  <conditionalFormatting sqref="L229:L231 L233">
    <cfRule type="containsText" dxfId="1226" priority="1941" operator="containsText" text="F">
      <formula>NOT(ISERROR(SEARCH("F",L229)))</formula>
    </cfRule>
  </conditionalFormatting>
  <conditionalFormatting sqref="L230">
    <cfRule type="cellIs" dxfId="1225" priority="1940" operator="between">
      <formula>0</formula>
      <formula>49</formula>
    </cfRule>
  </conditionalFormatting>
  <conditionalFormatting sqref="CA229:CA235">
    <cfRule type="containsText" dxfId="1224" priority="1938" operator="containsText" text="Probation">
      <formula>NOT(ISERROR(SEARCH("Probation",CA229)))</formula>
    </cfRule>
    <cfRule type="containsText" dxfId="1223" priority="1939" operator="containsText" text="Drop">
      <formula>NOT(ISERROR(SEARCH("Drop",CA229)))</formula>
    </cfRule>
  </conditionalFormatting>
  <conditionalFormatting sqref="G230">
    <cfRule type="cellIs" dxfId="1222" priority="1925" operator="between">
      <formula>0</formula>
      <formula>24</formula>
    </cfRule>
  </conditionalFormatting>
  <conditionalFormatting sqref="G234:G235">
    <cfRule type="containsText" dxfId="1221" priority="1924" operator="containsText" text="F">
      <formula>NOT(ISERROR(SEARCH("F",G234)))</formula>
    </cfRule>
  </conditionalFormatting>
  <conditionalFormatting sqref="H234">
    <cfRule type="containsText" dxfId="1220" priority="1923" operator="containsText" text="F">
      <formula>NOT(ISERROR(SEARCH("F",H234)))</formula>
    </cfRule>
  </conditionalFormatting>
  <conditionalFormatting sqref="I234">
    <cfRule type="containsText" dxfId="1219" priority="1922" operator="containsText" text="F">
      <formula>NOT(ISERROR(SEARCH("F",I234)))</formula>
    </cfRule>
  </conditionalFormatting>
  <conditionalFormatting sqref="J234">
    <cfRule type="containsText" dxfId="1218" priority="1921" operator="containsText" text="F">
      <formula>NOT(ISERROR(SEARCH("F",J234)))</formula>
    </cfRule>
  </conditionalFormatting>
  <conditionalFormatting sqref="K234">
    <cfRule type="containsText" dxfId="1217" priority="1920" operator="containsText" text="F">
      <formula>NOT(ISERROR(SEARCH("F",K234)))</formula>
    </cfRule>
  </conditionalFormatting>
  <conditionalFormatting sqref="H234">
    <cfRule type="containsText" dxfId="1216" priority="1919" operator="containsText" text="F">
      <formula>NOT(ISERROR(SEARCH("F",H234)))</formula>
    </cfRule>
  </conditionalFormatting>
  <conditionalFormatting sqref="I234">
    <cfRule type="containsText" dxfId="1215" priority="1918" operator="containsText" text="F">
      <formula>NOT(ISERROR(SEARCH("F",I234)))</formula>
    </cfRule>
  </conditionalFormatting>
  <conditionalFormatting sqref="I234:K234">
    <cfRule type="containsText" dxfId="1214" priority="1917" operator="containsText" text="F">
      <formula>NOT(ISERROR(SEARCH("F",I234)))</formula>
    </cfRule>
  </conditionalFormatting>
  <conditionalFormatting sqref="I234:K234">
    <cfRule type="containsText" dxfId="1213" priority="1916" operator="containsText" text="F">
      <formula>NOT(ISERROR(SEARCH("F",I234)))</formula>
    </cfRule>
  </conditionalFormatting>
  <conditionalFormatting sqref="K234">
    <cfRule type="containsText" dxfId="1212" priority="1915" operator="containsText" text="F">
      <formula>NOT(ISERROR(SEARCH("F",K234)))</formula>
    </cfRule>
  </conditionalFormatting>
  <conditionalFormatting sqref="H235:K235">
    <cfRule type="containsText" dxfId="1211" priority="1914" operator="containsText" text="F">
      <formula>NOT(ISERROR(SEARCH("F",H235)))</formula>
    </cfRule>
  </conditionalFormatting>
  <conditionalFormatting sqref="L234">
    <cfRule type="containsText" dxfId="1210" priority="1913" operator="containsText" text="F">
      <formula>NOT(ISERROR(SEARCH("F",L234)))</formula>
    </cfRule>
  </conditionalFormatting>
  <conditionalFormatting sqref="L234">
    <cfRule type="containsText" dxfId="1209" priority="1912" operator="containsText" text="F">
      <formula>NOT(ISERROR(SEARCH("F",L234)))</formula>
    </cfRule>
  </conditionalFormatting>
  <conditionalFormatting sqref="L234">
    <cfRule type="containsText" dxfId="1208" priority="1911" operator="containsText" text="F">
      <formula>NOT(ISERROR(SEARCH("F",L234)))</formula>
    </cfRule>
  </conditionalFormatting>
  <conditionalFormatting sqref="L234">
    <cfRule type="containsText" dxfId="1207" priority="1910" operator="containsText" text="F">
      <formula>NOT(ISERROR(SEARCH("F",L234)))</formula>
    </cfRule>
  </conditionalFormatting>
  <conditionalFormatting sqref="L235">
    <cfRule type="containsText" dxfId="1206" priority="1909" operator="containsText" text="F">
      <formula>NOT(ISERROR(SEARCH("F",L235)))</formula>
    </cfRule>
  </conditionalFormatting>
  <conditionalFormatting sqref="G232">
    <cfRule type="containsText" dxfId="1205" priority="1858" operator="containsText" text="F">
      <formula>NOT(ISERROR(SEARCH("F",G232)))</formula>
    </cfRule>
  </conditionalFormatting>
  <conditionalFormatting sqref="H232">
    <cfRule type="containsText" dxfId="1204" priority="1857" operator="containsText" text="F">
      <formula>NOT(ISERROR(SEARCH("F",H232)))</formula>
    </cfRule>
  </conditionalFormatting>
  <conditionalFormatting sqref="I232:J232">
    <cfRule type="containsText" dxfId="1203" priority="1856" operator="containsText" text="F">
      <formula>NOT(ISERROR(SEARCH("F",I232)))</formula>
    </cfRule>
  </conditionalFormatting>
  <conditionalFormatting sqref="K232:L232">
    <cfRule type="containsText" dxfId="1202" priority="1855" operator="containsText" text="F">
      <formula>NOT(ISERROR(SEARCH("F",K232)))</formula>
    </cfRule>
  </conditionalFormatting>
  <conditionalFormatting sqref="G232">
    <cfRule type="containsText" dxfId="1201" priority="1854" operator="containsText" text="F">
      <formula>NOT(ISERROR(SEARCH("F",G232)))</formula>
    </cfRule>
  </conditionalFormatting>
  <conditionalFormatting sqref="H232">
    <cfRule type="containsText" dxfId="1200" priority="1853" operator="containsText" text="F">
      <formula>NOT(ISERROR(SEARCH("F",H232)))</formula>
    </cfRule>
  </conditionalFormatting>
  <conditionalFormatting sqref="I232">
    <cfRule type="containsText" dxfId="1199" priority="1852" operator="containsText" text="F">
      <formula>NOT(ISERROR(SEARCH("F",I232)))</formula>
    </cfRule>
  </conditionalFormatting>
  <conditionalFormatting sqref="J232">
    <cfRule type="containsText" dxfId="1198" priority="1851" operator="containsText" text="F">
      <formula>NOT(ISERROR(SEARCH("F",J232)))</formula>
    </cfRule>
  </conditionalFormatting>
  <conditionalFormatting sqref="K232:L232">
    <cfRule type="containsText" dxfId="1197" priority="1850" operator="containsText" text="F">
      <formula>NOT(ISERROR(SEARCH("F",K232)))</formula>
    </cfRule>
  </conditionalFormatting>
  <conditionalFormatting sqref="K232:L232">
    <cfRule type="containsText" dxfId="1196" priority="1849" operator="containsText" text="F">
      <formula>NOT(ISERROR(SEARCH("F",K232)))</formula>
    </cfRule>
  </conditionalFormatting>
  <conditionalFormatting sqref="BY236:BY242">
    <cfRule type="cellIs" dxfId="1195" priority="1837" operator="equal">
      <formula>"F"</formula>
    </cfRule>
  </conditionalFormatting>
  <conditionalFormatting sqref="CA236:CA242">
    <cfRule type="containsText" dxfId="1194" priority="1836" operator="containsText" text="Drop Out">
      <formula>NOT(ISERROR(SEARCH("Drop Out",CA236)))</formula>
    </cfRule>
  </conditionalFormatting>
  <conditionalFormatting sqref="G236 G238 G240">
    <cfRule type="containsText" dxfId="1193" priority="1835" operator="containsText" text="F">
      <formula>NOT(ISERROR(SEARCH("F",G236)))</formula>
    </cfRule>
  </conditionalFormatting>
  <conditionalFormatting sqref="H236 H240 H238">
    <cfRule type="containsText" dxfId="1192" priority="1834" operator="containsText" text="F">
      <formula>NOT(ISERROR(SEARCH("F",H236)))</formula>
    </cfRule>
  </conditionalFormatting>
  <conditionalFormatting sqref="I236 I240 I238">
    <cfRule type="containsText" dxfId="1191" priority="1833" operator="containsText" text="F">
      <formula>NOT(ISERROR(SEARCH("F",I236)))</formula>
    </cfRule>
  </conditionalFormatting>
  <conditionalFormatting sqref="J236 J240 J238">
    <cfRule type="containsText" dxfId="1190" priority="1832" operator="containsText" text="F">
      <formula>NOT(ISERROR(SEARCH("F",J236)))</formula>
    </cfRule>
  </conditionalFormatting>
  <conditionalFormatting sqref="K236">
    <cfRule type="containsText" dxfId="1189" priority="1831" operator="containsText" text="F">
      <formula>NOT(ISERROR(SEARCH("F",K236)))</formula>
    </cfRule>
  </conditionalFormatting>
  <conditionalFormatting sqref="L238 L240">
    <cfRule type="containsText" dxfId="1188" priority="1830" operator="containsText" text="F">
      <formula>NOT(ISERROR(SEARCH("F",L238)))</formula>
    </cfRule>
  </conditionalFormatting>
  <conditionalFormatting sqref="K238 K240">
    <cfRule type="containsText" dxfId="1187" priority="1829" operator="containsText" text="F">
      <formula>NOT(ISERROR(SEARCH("F",K238)))</formula>
    </cfRule>
  </conditionalFormatting>
  <conditionalFormatting sqref="L236">
    <cfRule type="containsText" dxfId="1186" priority="1815" operator="containsText" text="F">
      <formula>NOT(ISERROR(SEARCH("F",L236)))</formula>
    </cfRule>
  </conditionalFormatting>
  <conditionalFormatting sqref="R236:R242">
    <cfRule type="containsText" dxfId="1185" priority="1813" operator="containsText" text="Probation">
      <formula>NOT(ISERROR(SEARCH("Probation",R236)))</formula>
    </cfRule>
    <cfRule type="containsText" dxfId="1184" priority="1814" operator="containsText" text="Drop">
      <formula>NOT(ISERROR(SEARCH("Drop",R236)))</formula>
    </cfRule>
  </conditionalFormatting>
  <conditionalFormatting sqref="K236 K240 K238">
    <cfRule type="containsText" dxfId="1183" priority="1762" operator="containsText" text="F">
      <formula>NOT(ISERROR(SEARCH("F",K236)))</formula>
    </cfRule>
  </conditionalFormatting>
  <conditionalFormatting sqref="L236 L240 L238">
    <cfRule type="containsText" dxfId="1182" priority="1760" operator="containsText" text="F">
      <formula>NOT(ISERROR(SEARCH("F",L236)))</formula>
    </cfRule>
  </conditionalFormatting>
  <conditionalFormatting sqref="CA236:CA242">
    <cfRule type="containsText" dxfId="1181" priority="1757" operator="containsText" text="Probation">
      <formula>NOT(ISERROR(SEARCH("Probation",CA236)))</formula>
    </cfRule>
    <cfRule type="containsText" dxfId="1180" priority="1758" operator="containsText" text="Drop">
      <formula>NOT(ISERROR(SEARCH("Drop",CA236)))</formula>
    </cfRule>
  </conditionalFormatting>
  <conditionalFormatting sqref="G241:G242">
    <cfRule type="containsText" dxfId="1179" priority="1743" operator="containsText" text="F">
      <formula>NOT(ISERROR(SEARCH("F",G241)))</formula>
    </cfRule>
  </conditionalFormatting>
  <conditionalFormatting sqref="H241">
    <cfRule type="containsText" dxfId="1178" priority="1742" operator="containsText" text="F">
      <formula>NOT(ISERROR(SEARCH("F",H241)))</formula>
    </cfRule>
  </conditionalFormatting>
  <conditionalFormatting sqref="I241">
    <cfRule type="containsText" dxfId="1177" priority="1741" operator="containsText" text="F">
      <formula>NOT(ISERROR(SEARCH("F",I241)))</formula>
    </cfRule>
  </conditionalFormatting>
  <conditionalFormatting sqref="J241">
    <cfRule type="containsText" dxfId="1176" priority="1740" operator="containsText" text="F">
      <formula>NOT(ISERROR(SEARCH("F",J241)))</formula>
    </cfRule>
  </conditionalFormatting>
  <conditionalFormatting sqref="K241">
    <cfRule type="containsText" dxfId="1175" priority="1739" operator="containsText" text="F">
      <formula>NOT(ISERROR(SEARCH("F",K241)))</formula>
    </cfRule>
  </conditionalFormatting>
  <conditionalFormatting sqref="H241">
    <cfRule type="containsText" dxfId="1174" priority="1738" operator="containsText" text="F">
      <formula>NOT(ISERROR(SEARCH("F",H241)))</formula>
    </cfRule>
  </conditionalFormatting>
  <conditionalFormatting sqref="I241">
    <cfRule type="containsText" dxfId="1173" priority="1737" operator="containsText" text="F">
      <formula>NOT(ISERROR(SEARCH("F",I241)))</formula>
    </cfRule>
  </conditionalFormatting>
  <conditionalFormatting sqref="I241:K241">
    <cfRule type="containsText" dxfId="1172" priority="1736" operator="containsText" text="F">
      <formula>NOT(ISERROR(SEARCH("F",I241)))</formula>
    </cfRule>
  </conditionalFormatting>
  <conditionalFormatting sqref="I241:K241">
    <cfRule type="containsText" dxfId="1171" priority="1735" operator="containsText" text="F">
      <formula>NOT(ISERROR(SEARCH("F",I241)))</formula>
    </cfRule>
  </conditionalFormatting>
  <conditionalFormatting sqref="K241">
    <cfRule type="containsText" dxfId="1170" priority="1734" operator="containsText" text="F">
      <formula>NOT(ISERROR(SEARCH("F",K241)))</formula>
    </cfRule>
  </conditionalFormatting>
  <conditionalFormatting sqref="H242:K242">
    <cfRule type="containsText" dxfId="1169" priority="1733" operator="containsText" text="F">
      <formula>NOT(ISERROR(SEARCH("F",H242)))</formula>
    </cfRule>
  </conditionalFormatting>
  <conditionalFormatting sqref="L241">
    <cfRule type="containsText" dxfId="1168" priority="1732" operator="containsText" text="F">
      <formula>NOT(ISERROR(SEARCH("F",L241)))</formula>
    </cfRule>
  </conditionalFormatting>
  <conditionalFormatting sqref="L241">
    <cfRule type="containsText" dxfId="1167" priority="1731" operator="containsText" text="F">
      <formula>NOT(ISERROR(SEARCH("F",L241)))</formula>
    </cfRule>
  </conditionalFormatting>
  <conditionalFormatting sqref="L241">
    <cfRule type="containsText" dxfId="1166" priority="1730" operator="containsText" text="F">
      <formula>NOT(ISERROR(SEARCH("F",L241)))</formula>
    </cfRule>
  </conditionalFormatting>
  <conditionalFormatting sqref="L241">
    <cfRule type="containsText" dxfId="1165" priority="1729" operator="containsText" text="F">
      <formula>NOT(ISERROR(SEARCH("F",L241)))</formula>
    </cfRule>
  </conditionalFormatting>
  <conditionalFormatting sqref="L242">
    <cfRule type="containsText" dxfId="1164" priority="1728" operator="containsText" text="F">
      <formula>NOT(ISERROR(SEARCH("F",L242)))</formula>
    </cfRule>
  </conditionalFormatting>
  <conditionalFormatting sqref="G239">
    <cfRule type="containsText" dxfId="1163" priority="1677" operator="containsText" text="F">
      <formula>NOT(ISERROR(SEARCH("F",G239)))</formula>
    </cfRule>
  </conditionalFormatting>
  <conditionalFormatting sqref="H239">
    <cfRule type="containsText" dxfId="1162" priority="1676" operator="containsText" text="F">
      <formula>NOT(ISERROR(SEARCH("F",H239)))</formula>
    </cfRule>
  </conditionalFormatting>
  <conditionalFormatting sqref="I239:J239">
    <cfRule type="containsText" dxfId="1161" priority="1675" operator="containsText" text="F">
      <formula>NOT(ISERROR(SEARCH("F",I239)))</formula>
    </cfRule>
  </conditionalFormatting>
  <conditionalFormatting sqref="K239:L239">
    <cfRule type="containsText" dxfId="1160" priority="1674" operator="containsText" text="F">
      <formula>NOT(ISERROR(SEARCH("F",K239)))</formula>
    </cfRule>
  </conditionalFormatting>
  <conditionalFormatting sqref="G239">
    <cfRule type="containsText" dxfId="1159" priority="1673" operator="containsText" text="F">
      <formula>NOT(ISERROR(SEARCH("F",G239)))</formula>
    </cfRule>
  </conditionalFormatting>
  <conditionalFormatting sqref="H239">
    <cfRule type="containsText" dxfId="1158" priority="1672" operator="containsText" text="F">
      <formula>NOT(ISERROR(SEARCH("F",H239)))</formula>
    </cfRule>
  </conditionalFormatting>
  <conditionalFormatting sqref="I239">
    <cfRule type="containsText" dxfId="1157" priority="1671" operator="containsText" text="F">
      <formula>NOT(ISERROR(SEARCH("F",I239)))</formula>
    </cfRule>
  </conditionalFormatting>
  <conditionalFormatting sqref="J239">
    <cfRule type="containsText" dxfId="1156" priority="1670" operator="containsText" text="F">
      <formula>NOT(ISERROR(SEARCH("F",J239)))</formula>
    </cfRule>
  </conditionalFormatting>
  <conditionalFormatting sqref="K239:L239">
    <cfRule type="containsText" dxfId="1155" priority="1669" operator="containsText" text="F">
      <formula>NOT(ISERROR(SEARCH("F",K239)))</formula>
    </cfRule>
  </conditionalFormatting>
  <conditionalFormatting sqref="K239:L239">
    <cfRule type="containsText" dxfId="1154" priority="1668" operator="containsText" text="F">
      <formula>NOT(ISERROR(SEARCH("F",K239)))</formula>
    </cfRule>
  </conditionalFormatting>
  <conditionalFormatting sqref="BY243:BY249">
    <cfRule type="cellIs" dxfId="1153" priority="1656" operator="equal">
      <formula>"F"</formula>
    </cfRule>
  </conditionalFormatting>
  <conditionalFormatting sqref="CA243:CA249">
    <cfRule type="containsText" dxfId="1152" priority="1655" operator="containsText" text="Drop Out">
      <formula>NOT(ISERROR(SEARCH("Drop Out",CA243)))</formula>
    </cfRule>
  </conditionalFormatting>
  <conditionalFormatting sqref="G243 G245 G247">
    <cfRule type="containsText" dxfId="1151" priority="1654" operator="containsText" text="F">
      <formula>NOT(ISERROR(SEARCH("F",G243)))</formula>
    </cfRule>
  </conditionalFormatting>
  <conditionalFormatting sqref="H243 H247 H245">
    <cfRule type="containsText" dxfId="1150" priority="1653" operator="containsText" text="F">
      <formula>NOT(ISERROR(SEARCH("F",H243)))</formula>
    </cfRule>
  </conditionalFormatting>
  <conditionalFormatting sqref="I243 I247 I245">
    <cfRule type="containsText" dxfId="1149" priority="1652" operator="containsText" text="F">
      <formula>NOT(ISERROR(SEARCH("F",I243)))</formula>
    </cfRule>
  </conditionalFormatting>
  <conditionalFormatting sqref="J243 J247 J245">
    <cfRule type="containsText" dxfId="1148" priority="1651" operator="containsText" text="F">
      <formula>NOT(ISERROR(SEARCH("F",J243)))</formula>
    </cfRule>
  </conditionalFormatting>
  <conditionalFormatting sqref="K243">
    <cfRule type="containsText" dxfId="1147" priority="1650" operator="containsText" text="F">
      <formula>NOT(ISERROR(SEARCH("F",K243)))</formula>
    </cfRule>
  </conditionalFormatting>
  <conditionalFormatting sqref="L245 L247">
    <cfRule type="containsText" dxfId="1146" priority="1649" operator="containsText" text="F">
      <formula>NOT(ISERROR(SEARCH("F",L245)))</formula>
    </cfRule>
  </conditionalFormatting>
  <conditionalFormatting sqref="K245 K247">
    <cfRule type="containsText" dxfId="1145" priority="1648" operator="containsText" text="F">
      <formula>NOT(ISERROR(SEARCH("F",K245)))</formula>
    </cfRule>
  </conditionalFormatting>
  <conditionalFormatting sqref="L243">
    <cfRule type="containsText" dxfId="1144" priority="1634" operator="containsText" text="F">
      <formula>NOT(ISERROR(SEARCH("F",L243)))</formula>
    </cfRule>
  </conditionalFormatting>
  <conditionalFormatting sqref="R243:R249">
    <cfRule type="containsText" dxfId="1143" priority="1632" operator="containsText" text="Probation">
      <formula>NOT(ISERROR(SEARCH("Probation",R243)))</formula>
    </cfRule>
    <cfRule type="containsText" dxfId="1142" priority="1633" operator="containsText" text="Drop">
      <formula>NOT(ISERROR(SEARCH("Drop",R243)))</formula>
    </cfRule>
  </conditionalFormatting>
  <conditionalFormatting sqref="K243 K247 K245">
    <cfRule type="containsText" dxfId="1141" priority="1581" operator="containsText" text="F">
      <formula>NOT(ISERROR(SEARCH("F",K243)))</formula>
    </cfRule>
  </conditionalFormatting>
  <conditionalFormatting sqref="L243 L247 L245">
    <cfRule type="containsText" dxfId="1140" priority="1579" operator="containsText" text="F">
      <formula>NOT(ISERROR(SEARCH("F",L243)))</formula>
    </cfRule>
  </conditionalFormatting>
  <conditionalFormatting sqref="CA243:CA249">
    <cfRule type="containsText" dxfId="1139" priority="1576" operator="containsText" text="Probation">
      <formula>NOT(ISERROR(SEARCH("Probation",CA243)))</formula>
    </cfRule>
    <cfRule type="containsText" dxfId="1138" priority="1577" operator="containsText" text="Drop">
      <formula>NOT(ISERROR(SEARCH("Drop",CA243)))</formula>
    </cfRule>
  </conditionalFormatting>
  <conditionalFormatting sqref="G248:G249">
    <cfRule type="containsText" dxfId="1137" priority="1562" operator="containsText" text="F">
      <formula>NOT(ISERROR(SEARCH("F",G248)))</formula>
    </cfRule>
  </conditionalFormatting>
  <conditionalFormatting sqref="H248">
    <cfRule type="containsText" dxfId="1136" priority="1561" operator="containsText" text="F">
      <formula>NOT(ISERROR(SEARCH("F",H248)))</formula>
    </cfRule>
  </conditionalFormatting>
  <conditionalFormatting sqref="I248">
    <cfRule type="containsText" dxfId="1135" priority="1560" operator="containsText" text="F">
      <formula>NOT(ISERROR(SEARCH("F",I248)))</formula>
    </cfRule>
  </conditionalFormatting>
  <conditionalFormatting sqref="J248">
    <cfRule type="containsText" dxfId="1134" priority="1559" operator="containsText" text="F">
      <formula>NOT(ISERROR(SEARCH("F",J248)))</formula>
    </cfRule>
  </conditionalFormatting>
  <conditionalFormatting sqref="K248">
    <cfRule type="containsText" dxfId="1133" priority="1558" operator="containsText" text="F">
      <formula>NOT(ISERROR(SEARCH("F",K248)))</formula>
    </cfRule>
  </conditionalFormatting>
  <conditionalFormatting sqref="H248">
    <cfRule type="containsText" dxfId="1132" priority="1557" operator="containsText" text="F">
      <formula>NOT(ISERROR(SEARCH("F",H248)))</formula>
    </cfRule>
  </conditionalFormatting>
  <conditionalFormatting sqref="I248">
    <cfRule type="containsText" dxfId="1131" priority="1556" operator="containsText" text="F">
      <formula>NOT(ISERROR(SEARCH("F",I248)))</formula>
    </cfRule>
  </conditionalFormatting>
  <conditionalFormatting sqref="I248:K248">
    <cfRule type="containsText" dxfId="1130" priority="1555" operator="containsText" text="F">
      <formula>NOT(ISERROR(SEARCH("F",I248)))</formula>
    </cfRule>
  </conditionalFormatting>
  <conditionalFormatting sqref="I248:K248">
    <cfRule type="containsText" dxfId="1129" priority="1554" operator="containsText" text="F">
      <formula>NOT(ISERROR(SEARCH("F",I248)))</formula>
    </cfRule>
  </conditionalFormatting>
  <conditionalFormatting sqref="K248">
    <cfRule type="containsText" dxfId="1128" priority="1553" operator="containsText" text="F">
      <formula>NOT(ISERROR(SEARCH("F",K248)))</formula>
    </cfRule>
  </conditionalFormatting>
  <conditionalFormatting sqref="H249:K249">
    <cfRule type="containsText" dxfId="1127" priority="1552" operator="containsText" text="F">
      <formula>NOT(ISERROR(SEARCH("F",H249)))</formula>
    </cfRule>
  </conditionalFormatting>
  <conditionalFormatting sqref="L248">
    <cfRule type="containsText" dxfId="1126" priority="1551" operator="containsText" text="F">
      <formula>NOT(ISERROR(SEARCH("F",L248)))</formula>
    </cfRule>
  </conditionalFormatting>
  <conditionalFormatting sqref="L248">
    <cfRule type="containsText" dxfId="1125" priority="1550" operator="containsText" text="F">
      <formula>NOT(ISERROR(SEARCH("F",L248)))</formula>
    </cfRule>
  </conditionalFormatting>
  <conditionalFormatting sqref="L248">
    <cfRule type="containsText" dxfId="1124" priority="1549" operator="containsText" text="F">
      <formula>NOT(ISERROR(SEARCH("F",L248)))</formula>
    </cfRule>
  </conditionalFormatting>
  <conditionalFormatting sqref="L248">
    <cfRule type="containsText" dxfId="1123" priority="1548" operator="containsText" text="F">
      <formula>NOT(ISERROR(SEARCH("F",L248)))</formula>
    </cfRule>
  </conditionalFormatting>
  <conditionalFormatting sqref="L249">
    <cfRule type="containsText" dxfId="1122" priority="1547" operator="containsText" text="F">
      <formula>NOT(ISERROR(SEARCH("F",L249)))</formula>
    </cfRule>
  </conditionalFormatting>
  <conditionalFormatting sqref="G246">
    <cfRule type="containsText" dxfId="1121" priority="1496" operator="containsText" text="F">
      <formula>NOT(ISERROR(SEARCH("F",G246)))</formula>
    </cfRule>
  </conditionalFormatting>
  <conditionalFormatting sqref="H246">
    <cfRule type="containsText" dxfId="1120" priority="1495" operator="containsText" text="F">
      <formula>NOT(ISERROR(SEARCH("F",H246)))</formula>
    </cfRule>
  </conditionalFormatting>
  <conditionalFormatting sqref="I246:J246">
    <cfRule type="containsText" dxfId="1119" priority="1494" operator="containsText" text="F">
      <formula>NOT(ISERROR(SEARCH("F",I246)))</formula>
    </cfRule>
  </conditionalFormatting>
  <conditionalFormatting sqref="K246:L246">
    <cfRule type="containsText" dxfId="1118" priority="1493" operator="containsText" text="F">
      <formula>NOT(ISERROR(SEARCH("F",K246)))</formula>
    </cfRule>
  </conditionalFormatting>
  <conditionalFormatting sqref="G246">
    <cfRule type="containsText" dxfId="1117" priority="1492" operator="containsText" text="F">
      <formula>NOT(ISERROR(SEARCH("F",G246)))</formula>
    </cfRule>
  </conditionalFormatting>
  <conditionalFormatting sqref="H246">
    <cfRule type="containsText" dxfId="1116" priority="1491" operator="containsText" text="F">
      <formula>NOT(ISERROR(SEARCH("F",H246)))</formula>
    </cfRule>
  </conditionalFormatting>
  <conditionalFormatting sqref="I246">
    <cfRule type="containsText" dxfId="1115" priority="1490" operator="containsText" text="F">
      <formula>NOT(ISERROR(SEARCH("F",I246)))</formula>
    </cfRule>
  </conditionalFormatting>
  <conditionalFormatting sqref="J246">
    <cfRule type="containsText" dxfId="1114" priority="1489" operator="containsText" text="F">
      <formula>NOT(ISERROR(SEARCH("F",J246)))</formula>
    </cfRule>
  </conditionalFormatting>
  <conditionalFormatting sqref="K246:L246">
    <cfRule type="containsText" dxfId="1113" priority="1488" operator="containsText" text="F">
      <formula>NOT(ISERROR(SEARCH("F",K246)))</formula>
    </cfRule>
  </conditionalFormatting>
  <conditionalFormatting sqref="K246:L246">
    <cfRule type="containsText" dxfId="1112" priority="1487" operator="containsText" text="F">
      <formula>NOT(ISERROR(SEARCH("F",K246)))</formula>
    </cfRule>
  </conditionalFormatting>
  <conditionalFormatting sqref="BY110:BY116">
    <cfRule type="cellIs" dxfId="1111" priority="1294" operator="equal">
      <formula>"F"</formula>
    </cfRule>
  </conditionalFormatting>
  <conditionalFormatting sqref="CA110:CA116">
    <cfRule type="containsText" dxfId="1110" priority="1293" operator="containsText" text="Drop Out">
      <formula>NOT(ISERROR(SEARCH("Drop Out",CA110)))</formula>
    </cfRule>
  </conditionalFormatting>
  <conditionalFormatting sqref="G110 G112 G114">
    <cfRule type="containsText" dxfId="1109" priority="1292" operator="containsText" text="F">
      <formula>NOT(ISERROR(SEARCH("F",G110)))</formula>
    </cfRule>
  </conditionalFormatting>
  <conditionalFormatting sqref="H110 H114">
    <cfRule type="containsText" dxfId="1108" priority="1291" operator="containsText" text="F">
      <formula>NOT(ISERROR(SEARCH("F",H110)))</formula>
    </cfRule>
  </conditionalFormatting>
  <conditionalFormatting sqref="I110 I114 I112">
    <cfRule type="containsText" dxfId="1107" priority="1290" operator="containsText" text="F">
      <formula>NOT(ISERROR(SEARCH("F",I110)))</formula>
    </cfRule>
  </conditionalFormatting>
  <conditionalFormatting sqref="J110 J114">
    <cfRule type="containsText" dxfId="1106" priority="1289" operator="containsText" text="F">
      <formula>NOT(ISERROR(SEARCH("F",J110)))</formula>
    </cfRule>
  </conditionalFormatting>
  <conditionalFormatting sqref="K110">
    <cfRule type="containsText" dxfId="1105" priority="1288" operator="containsText" text="F">
      <formula>NOT(ISERROR(SEARCH("F",K110)))</formula>
    </cfRule>
  </conditionalFormatting>
  <conditionalFormatting sqref="L114">
    <cfRule type="containsText" dxfId="1104" priority="1287" operator="containsText" text="F">
      <formula>NOT(ISERROR(SEARCH("F",L114)))</formula>
    </cfRule>
  </conditionalFormatting>
  <conditionalFormatting sqref="K111:K112 K114">
    <cfRule type="containsText" dxfId="1103" priority="1286" operator="containsText" text="F">
      <formula>NOT(ISERROR(SEARCH("F",K111)))</formula>
    </cfRule>
  </conditionalFormatting>
  <conditionalFormatting sqref="T111 T113:T114">
    <cfRule type="containsText" dxfId="1102" priority="1284" operator="containsText" text="F">
      <formula>NOT(ISERROR(SEARCH("F",T111)))</formula>
    </cfRule>
  </conditionalFormatting>
  <conditionalFormatting sqref="U113:U114">
    <cfRule type="containsText" dxfId="1101" priority="1282" operator="containsText" text="F">
      <formula>NOT(ISERROR(SEARCH("F",U113)))</formula>
    </cfRule>
  </conditionalFormatting>
  <conditionalFormatting sqref="V111:W114">
    <cfRule type="containsText" dxfId="1100" priority="1280" operator="containsText" text="F">
      <formula>NOT(ISERROR(SEARCH("F",V111)))</formula>
    </cfRule>
  </conditionalFormatting>
  <conditionalFormatting sqref="X113:Y114 X111:X112">
    <cfRule type="containsText" dxfId="1099" priority="1278" operator="containsText" text="F">
      <formula>NOT(ISERROR(SEARCH("F",X111)))</formula>
    </cfRule>
  </conditionalFormatting>
  <conditionalFormatting sqref="AI110:AK110 AM110:AN110">
    <cfRule type="containsText" dxfId="1098" priority="1277" operator="containsText" text="F">
      <formula>NOT(ISERROR(SEARCH("F",AI110)))</formula>
    </cfRule>
  </conditionalFormatting>
  <conditionalFormatting sqref="AI111:AK111 AM113:AN114 AI113:AK114">
    <cfRule type="containsText" dxfId="1097" priority="1276" operator="containsText" text="F">
      <formula>NOT(ISERROR(SEARCH("F",AI111)))</formula>
    </cfRule>
  </conditionalFormatting>
  <conditionalFormatting sqref="T112">
    <cfRule type="containsText" dxfId="1096" priority="1273" operator="containsText" text="F">
      <formula>NOT(ISERROR(SEARCH("F",T112)))</formula>
    </cfRule>
  </conditionalFormatting>
  <conditionalFormatting sqref="L110">
    <cfRule type="containsText" dxfId="1095" priority="1272" operator="containsText" text="F">
      <formula>NOT(ISERROR(SEARCH("F",L110)))</formula>
    </cfRule>
  </conditionalFormatting>
  <conditionalFormatting sqref="R110:R116">
    <cfRule type="containsText" dxfId="1094" priority="1270" operator="containsText" text="Probation">
      <formula>NOT(ISERROR(SEARCH("Probation",R110)))</formula>
    </cfRule>
    <cfRule type="containsText" dxfId="1093" priority="1271" operator="containsText" text="Drop">
      <formula>NOT(ISERROR(SEARCH("Drop",R110)))</formula>
    </cfRule>
  </conditionalFormatting>
  <conditionalFormatting sqref="AI111:AK111 T111 V111:X111">
    <cfRule type="cellIs" dxfId="1092" priority="1268" operator="between">
      <formula>0</formula>
      <formula>49</formula>
    </cfRule>
  </conditionalFormatting>
  <conditionalFormatting sqref="AG110:AG116">
    <cfRule type="containsText" dxfId="1091" priority="1266" operator="containsText" text="Probation">
      <formula>NOT(ISERROR(SEARCH("Probation",AG110)))</formula>
    </cfRule>
    <cfRule type="containsText" dxfId="1090" priority="1267" operator="containsText" text="Drop">
      <formula>NOT(ISERROR(SEARCH("Drop",AG110)))</formula>
    </cfRule>
  </conditionalFormatting>
  <conditionalFormatting sqref="AV110:AV116">
    <cfRule type="containsText" dxfId="1089" priority="1264" operator="containsText" text="Probation">
      <formula>NOT(ISERROR(SEARCH("Probation",AV110)))</formula>
    </cfRule>
    <cfRule type="containsText" dxfId="1088" priority="1265" operator="containsText" text="Drop">
      <formula>NOT(ISERROR(SEARCH("Drop",AV110)))</formula>
    </cfRule>
  </conditionalFormatting>
  <conditionalFormatting sqref="T111:T114">
    <cfRule type="containsText" dxfId="1087" priority="1263" operator="containsText" text="F">
      <formula>NOT(ISERROR(SEARCH("F",T111)))</formula>
    </cfRule>
  </conditionalFormatting>
  <conditionalFormatting sqref="U113:U114">
    <cfRule type="containsText" dxfId="1086" priority="1262" operator="containsText" text="F">
      <formula>NOT(ISERROR(SEARCH("F",U113)))</formula>
    </cfRule>
  </conditionalFormatting>
  <conditionalFormatting sqref="V111:V114">
    <cfRule type="containsText" dxfId="1085" priority="1261" operator="containsText" text="F">
      <formula>NOT(ISERROR(SEARCH("F",V111)))</formula>
    </cfRule>
  </conditionalFormatting>
  <conditionalFormatting sqref="W111:W114">
    <cfRule type="containsText" dxfId="1084" priority="1260" operator="containsText" text="F">
      <formula>NOT(ISERROR(SEARCH("F",W111)))</formula>
    </cfRule>
  </conditionalFormatting>
  <conditionalFormatting sqref="T111 V111:W111">
    <cfRule type="cellIs" dxfId="1083" priority="1259" operator="between">
      <formula>0</formula>
      <formula>49</formula>
    </cfRule>
  </conditionalFormatting>
  <conditionalFormatting sqref="X113:Y114 X111:X112">
    <cfRule type="containsText" dxfId="1082" priority="1257" operator="containsText" text="F">
      <formula>NOT(ISERROR(SEARCH("F",X111)))</formula>
    </cfRule>
  </conditionalFormatting>
  <conditionalFormatting sqref="X113:Y114 X111:X112">
    <cfRule type="containsText" dxfId="1081" priority="1256" operator="containsText" text="F">
      <formula>NOT(ISERROR(SEARCH("F",X111)))</formula>
    </cfRule>
  </conditionalFormatting>
  <conditionalFormatting sqref="X111">
    <cfRule type="cellIs" dxfId="1080" priority="1255" operator="between">
      <formula>0</formula>
      <formula>49</formula>
    </cfRule>
  </conditionalFormatting>
  <conditionalFormatting sqref="AI110">
    <cfRule type="containsText" dxfId="1079" priority="1254" operator="containsText" text="F">
      <formula>NOT(ISERROR(SEARCH("F",AI110)))</formula>
    </cfRule>
  </conditionalFormatting>
  <conditionalFormatting sqref="AI111 AI113:AI114">
    <cfRule type="containsText" dxfId="1078" priority="1253" operator="containsText" text="F">
      <formula>NOT(ISERROR(SEARCH("F",AI111)))</formula>
    </cfRule>
  </conditionalFormatting>
  <conditionalFormatting sqref="AJ110">
    <cfRule type="containsText" dxfId="1077" priority="1252" operator="containsText" text="F">
      <formula>NOT(ISERROR(SEARCH("F",AJ110)))</formula>
    </cfRule>
  </conditionalFormatting>
  <conditionalFormatting sqref="AJ111 AJ113:AJ114">
    <cfRule type="containsText" dxfId="1076" priority="1251" operator="containsText" text="F">
      <formula>NOT(ISERROR(SEARCH("F",AJ111)))</formula>
    </cfRule>
  </conditionalFormatting>
  <conditionalFormatting sqref="AK110 AM110">
    <cfRule type="containsText" dxfId="1075" priority="1250" operator="containsText" text="F">
      <formula>NOT(ISERROR(SEARCH("F",AK110)))</formula>
    </cfRule>
  </conditionalFormatting>
  <conditionalFormatting sqref="AK111 AM113:AM114 AK113:AK114">
    <cfRule type="containsText" dxfId="1074" priority="1249" operator="containsText" text="F">
      <formula>NOT(ISERROR(SEARCH("F",AK111)))</formula>
    </cfRule>
  </conditionalFormatting>
  <conditionalFormatting sqref="AN110">
    <cfRule type="containsText" dxfId="1073" priority="1248" operator="containsText" text="F">
      <formula>NOT(ISERROR(SEARCH("F",AN110)))</formula>
    </cfRule>
  </conditionalFormatting>
  <conditionalFormatting sqref="AN113:AN114">
    <cfRule type="containsText" dxfId="1072" priority="1247" operator="containsText" text="F">
      <formula>NOT(ISERROR(SEARCH("F",AN113)))</formula>
    </cfRule>
  </conditionalFormatting>
  <conditionalFormatting sqref="AI110:AI111 AI113:AI114">
    <cfRule type="containsText" dxfId="1071" priority="1245" operator="containsText" text="F">
      <formula>NOT(ISERROR(SEARCH("F",AI110)))</formula>
    </cfRule>
  </conditionalFormatting>
  <conditionalFormatting sqref="AJ110:AJ111 AJ113:AJ114">
    <cfRule type="containsText" dxfId="1070" priority="1244" operator="containsText" text="F">
      <formula>NOT(ISERROR(SEARCH("F",AJ110)))</formula>
    </cfRule>
  </conditionalFormatting>
  <conditionalFormatting sqref="AK110:AK111 AK113:AK114">
    <cfRule type="containsText" dxfId="1069" priority="1243" operator="containsText" text="F">
      <formula>NOT(ISERROR(SEARCH("F",AK110)))</formula>
    </cfRule>
  </conditionalFormatting>
  <conditionalFormatting sqref="AM110 AM113:AM114">
    <cfRule type="containsText" dxfId="1068" priority="1242" operator="containsText" text="F">
      <formula>NOT(ISERROR(SEARCH("F",AM110)))</formula>
    </cfRule>
  </conditionalFormatting>
  <conditionalFormatting sqref="AI111:AK111">
    <cfRule type="cellIs" dxfId="1067" priority="1241" operator="between">
      <formula>0</formula>
      <formula>49</formula>
    </cfRule>
  </conditionalFormatting>
  <conditionalFormatting sqref="AN110">
    <cfRule type="containsText" dxfId="1066" priority="1240" operator="containsText" text="F">
      <formula>NOT(ISERROR(SEARCH("F",AN110)))</formula>
    </cfRule>
  </conditionalFormatting>
  <conditionalFormatting sqref="AN113:AN114">
    <cfRule type="containsText" dxfId="1065" priority="1239" operator="containsText" text="F">
      <formula>NOT(ISERROR(SEARCH("F",AN113)))</formula>
    </cfRule>
  </conditionalFormatting>
  <conditionalFormatting sqref="AN110 AN113:AN114">
    <cfRule type="containsText" dxfId="1064" priority="1238" operator="containsText" text="F">
      <formula>NOT(ISERROR(SEARCH("F",AN110)))</formula>
    </cfRule>
  </conditionalFormatting>
  <conditionalFormatting sqref="K110:K112 K114">
    <cfRule type="containsText" dxfId="1063" priority="1219" operator="containsText" text="F">
      <formula>NOT(ISERROR(SEARCH("F",K110)))</formula>
    </cfRule>
  </conditionalFormatting>
  <conditionalFormatting sqref="K111">
    <cfRule type="cellIs" dxfId="1062" priority="1218" operator="between">
      <formula>0</formula>
      <formula>49</formula>
    </cfRule>
  </conditionalFormatting>
  <conditionalFormatting sqref="L110 L114">
    <cfRule type="containsText" dxfId="1061" priority="1217" operator="containsText" text="F">
      <formula>NOT(ISERROR(SEARCH("F",L110)))</formula>
    </cfRule>
  </conditionalFormatting>
  <conditionalFormatting sqref="CA110:CA116">
    <cfRule type="containsText" dxfId="1060" priority="1214" operator="containsText" text="Probation">
      <formula>NOT(ISERROR(SEARCH("Probation",CA110)))</formula>
    </cfRule>
    <cfRule type="containsText" dxfId="1059" priority="1215" operator="containsText" text="Drop">
      <formula>NOT(ISERROR(SEARCH("Drop",CA110)))</formula>
    </cfRule>
  </conditionalFormatting>
  <conditionalFormatting sqref="AG110:AG116">
    <cfRule type="containsText" dxfId="1058" priority="1212" operator="containsText" text="Probation">
      <formula>NOT(ISERROR(SEARCH("Probation",AG110)))</formula>
    </cfRule>
    <cfRule type="containsText" dxfId="1057" priority="1213" operator="containsText" text="Drop">
      <formula>NOT(ISERROR(SEARCH("Drop",AG110)))</formula>
    </cfRule>
  </conditionalFormatting>
  <conditionalFormatting sqref="AV110:AV116">
    <cfRule type="containsText" dxfId="1056" priority="1210" operator="containsText" text="Probation">
      <formula>NOT(ISERROR(SEARCH("Probation",AV110)))</formula>
    </cfRule>
    <cfRule type="containsText" dxfId="1055" priority="1211" operator="containsText" text="Drop">
      <formula>NOT(ISERROR(SEARCH("Drop",AV110)))</formula>
    </cfRule>
  </conditionalFormatting>
  <conditionalFormatting sqref="AV110:AV116">
    <cfRule type="containsText" dxfId="1054" priority="1208" operator="containsText" text="Probation">
      <formula>NOT(ISERROR(SEARCH("Probation",AV110)))</formula>
    </cfRule>
    <cfRule type="containsText" dxfId="1053" priority="1209" operator="containsText" text="Drop">
      <formula>NOT(ISERROR(SEARCH("Drop",AV110)))</formula>
    </cfRule>
  </conditionalFormatting>
  <conditionalFormatting sqref="G111">
    <cfRule type="cellIs" dxfId="1052" priority="1201" operator="between">
      <formula>0</formula>
      <formula>24</formula>
    </cfRule>
  </conditionalFormatting>
  <conditionalFormatting sqref="G115:G116">
    <cfRule type="containsText" dxfId="1051" priority="1200" operator="containsText" text="F">
      <formula>NOT(ISERROR(SEARCH("F",G115)))</formula>
    </cfRule>
  </conditionalFormatting>
  <conditionalFormatting sqref="H115">
    <cfRule type="containsText" dxfId="1050" priority="1199" operator="containsText" text="F">
      <formula>NOT(ISERROR(SEARCH("F",H115)))</formula>
    </cfRule>
  </conditionalFormatting>
  <conditionalFormatting sqref="I115">
    <cfRule type="containsText" dxfId="1049" priority="1198" operator="containsText" text="F">
      <formula>NOT(ISERROR(SEARCH("F",I115)))</formula>
    </cfRule>
  </conditionalFormatting>
  <conditionalFormatting sqref="J115">
    <cfRule type="containsText" dxfId="1048" priority="1197" operator="containsText" text="F">
      <formula>NOT(ISERROR(SEARCH("F",J115)))</formula>
    </cfRule>
  </conditionalFormatting>
  <conditionalFormatting sqref="K115">
    <cfRule type="containsText" dxfId="1047" priority="1196" operator="containsText" text="F">
      <formula>NOT(ISERROR(SEARCH("F",K115)))</formula>
    </cfRule>
  </conditionalFormatting>
  <conditionalFormatting sqref="H115">
    <cfRule type="containsText" dxfId="1046" priority="1195" operator="containsText" text="F">
      <formula>NOT(ISERROR(SEARCH("F",H115)))</formula>
    </cfRule>
  </conditionalFormatting>
  <conditionalFormatting sqref="I115">
    <cfRule type="containsText" dxfId="1045" priority="1194" operator="containsText" text="F">
      <formula>NOT(ISERROR(SEARCH("F",I115)))</formula>
    </cfRule>
  </conditionalFormatting>
  <conditionalFormatting sqref="I115:K115">
    <cfRule type="containsText" dxfId="1044" priority="1193" operator="containsText" text="F">
      <formula>NOT(ISERROR(SEARCH("F",I115)))</formula>
    </cfRule>
  </conditionalFormatting>
  <conditionalFormatting sqref="I115:K115">
    <cfRule type="containsText" dxfId="1043" priority="1192" operator="containsText" text="F">
      <formula>NOT(ISERROR(SEARCH("F",I115)))</formula>
    </cfRule>
  </conditionalFormatting>
  <conditionalFormatting sqref="K115">
    <cfRule type="containsText" dxfId="1042" priority="1191" operator="containsText" text="F">
      <formula>NOT(ISERROR(SEARCH("F",K115)))</formula>
    </cfRule>
  </conditionalFormatting>
  <conditionalFormatting sqref="H116:K116">
    <cfRule type="containsText" dxfId="1041" priority="1190" operator="containsText" text="F">
      <formula>NOT(ISERROR(SEARCH("F",H116)))</formula>
    </cfRule>
  </conditionalFormatting>
  <conditionalFormatting sqref="L115">
    <cfRule type="containsText" dxfId="1040" priority="1189" operator="containsText" text="F">
      <formula>NOT(ISERROR(SEARCH("F",L115)))</formula>
    </cfRule>
  </conditionalFormatting>
  <conditionalFormatting sqref="L115">
    <cfRule type="containsText" dxfId="1039" priority="1188" operator="containsText" text="F">
      <formula>NOT(ISERROR(SEARCH("F",L115)))</formula>
    </cfRule>
  </conditionalFormatting>
  <conditionalFormatting sqref="L115">
    <cfRule type="containsText" dxfId="1038" priority="1187" operator="containsText" text="F">
      <formula>NOT(ISERROR(SEARCH("F",L115)))</formula>
    </cfRule>
  </conditionalFormatting>
  <conditionalFormatting sqref="L115">
    <cfRule type="containsText" dxfId="1037" priority="1186" operator="containsText" text="F">
      <formula>NOT(ISERROR(SEARCH("F",L115)))</formula>
    </cfRule>
  </conditionalFormatting>
  <conditionalFormatting sqref="L116">
    <cfRule type="containsText" dxfId="1036" priority="1185" operator="containsText" text="F">
      <formula>NOT(ISERROR(SEARCH("F",L116)))</formula>
    </cfRule>
  </conditionalFormatting>
  <conditionalFormatting sqref="T115:T116">
    <cfRule type="containsText" dxfId="1035" priority="1184" operator="containsText" text="F">
      <formula>NOT(ISERROR(SEARCH("F",T115)))</formula>
    </cfRule>
  </conditionalFormatting>
  <conditionalFormatting sqref="U115">
    <cfRule type="containsText" dxfId="1034" priority="1183" operator="containsText" text="F">
      <formula>NOT(ISERROR(SEARCH("F",U115)))</formula>
    </cfRule>
  </conditionalFormatting>
  <conditionalFormatting sqref="V115">
    <cfRule type="containsText" dxfId="1033" priority="1182" operator="containsText" text="F">
      <formula>NOT(ISERROR(SEARCH("F",V115)))</formula>
    </cfRule>
  </conditionalFormatting>
  <conditionalFormatting sqref="W115">
    <cfRule type="containsText" dxfId="1032" priority="1181" operator="containsText" text="F">
      <formula>NOT(ISERROR(SEARCH("F",W115)))</formula>
    </cfRule>
  </conditionalFormatting>
  <conditionalFormatting sqref="X115">
    <cfRule type="containsText" dxfId="1031" priority="1180" operator="containsText" text="F">
      <formula>NOT(ISERROR(SEARCH("F",X115)))</formula>
    </cfRule>
  </conditionalFormatting>
  <conditionalFormatting sqref="U115">
    <cfRule type="containsText" dxfId="1030" priority="1179" operator="containsText" text="F">
      <formula>NOT(ISERROR(SEARCH("F",U115)))</formula>
    </cfRule>
  </conditionalFormatting>
  <conditionalFormatting sqref="V115">
    <cfRule type="containsText" dxfId="1029" priority="1178" operator="containsText" text="F">
      <formula>NOT(ISERROR(SEARCH("F",V115)))</formula>
    </cfRule>
  </conditionalFormatting>
  <conditionalFormatting sqref="V115:X115">
    <cfRule type="containsText" dxfId="1028" priority="1177" operator="containsText" text="F">
      <formula>NOT(ISERROR(SEARCH("F",V115)))</formula>
    </cfRule>
  </conditionalFormatting>
  <conditionalFormatting sqref="V115:X115">
    <cfRule type="containsText" dxfId="1027" priority="1176" operator="containsText" text="F">
      <formula>NOT(ISERROR(SEARCH("F",V115)))</formula>
    </cfRule>
  </conditionalFormatting>
  <conditionalFormatting sqref="X115">
    <cfRule type="containsText" dxfId="1026" priority="1175" operator="containsText" text="F">
      <formula>NOT(ISERROR(SEARCH("F",X115)))</formula>
    </cfRule>
  </conditionalFormatting>
  <conditionalFormatting sqref="U116:X116">
    <cfRule type="containsText" dxfId="1025" priority="1174" operator="containsText" text="F">
      <formula>NOT(ISERROR(SEARCH("F",U116)))</formula>
    </cfRule>
  </conditionalFormatting>
  <conditionalFormatting sqref="Y115">
    <cfRule type="containsText" dxfId="1024" priority="1173" operator="containsText" text="F">
      <formula>NOT(ISERROR(SEARCH("F",Y115)))</formula>
    </cfRule>
  </conditionalFormatting>
  <conditionalFormatting sqref="Y115">
    <cfRule type="containsText" dxfId="1023" priority="1172" operator="containsText" text="F">
      <formula>NOT(ISERROR(SEARCH("F",Y115)))</formula>
    </cfRule>
  </conditionalFormatting>
  <conditionalFormatting sqref="Y115">
    <cfRule type="containsText" dxfId="1022" priority="1171" operator="containsText" text="F">
      <formula>NOT(ISERROR(SEARCH("F",Y115)))</formula>
    </cfRule>
  </conditionalFormatting>
  <conditionalFormatting sqref="Y115">
    <cfRule type="containsText" dxfId="1021" priority="1170" operator="containsText" text="F">
      <formula>NOT(ISERROR(SEARCH("F",Y115)))</formula>
    </cfRule>
  </conditionalFormatting>
  <conditionalFormatting sqref="Y116">
    <cfRule type="containsText" dxfId="1020" priority="1169" operator="containsText" text="F">
      <formula>NOT(ISERROR(SEARCH("F",Y116)))</formula>
    </cfRule>
  </conditionalFormatting>
  <conditionalFormatting sqref="AI115:AI116">
    <cfRule type="containsText" dxfId="1019" priority="1168" operator="containsText" text="F">
      <formula>NOT(ISERROR(SEARCH("F",AI115)))</formula>
    </cfRule>
  </conditionalFormatting>
  <conditionalFormatting sqref="AJ115">
    <cfRule type="containsText" dxfId="1018" priority="1167" operator="containsText" text="F">
      <formula>NOT(ISERROR(SEARCH("F",AJ115)))</formula>
    </cfRule>
  </conditionalFormatting>
  <conditionalFormatting sqref="AK115">
    <cfRule type="containsText" dxfId="1017" priority="1166" operator="containsText" text="F">
      <formula>NOT(ISERROR(SEARCH("F",AK115)))</formula>
    </cfRule>
  </conditionalFormatting>
  <conditionalFormatting sqref="AM115">
    <cfRule type="containsText" dxfId="1016" priority="1165" operator="containsText" text="F">
      <formula>NOT(ISERROR(SEARCH("F",AM115)))</formula>
    </cfRule>
  </conditionalFormatting>
  <conditionalFormatting sqref="AN115">
    <cfRule type="containsText" dxfId="1015" priority="1164" operator="containsText" text="F">
      <formula>NOT(ISERROR(SEARCH("F",AN115)))</formula>
    </cfRule>
  </conditionalFormatting>
  <conditionalFormatting sqref="AJ115">
    <cfRule type="containsText" dxfId="1014" priority="1163" operator="containsText" text="F">
      <formula>NOT(ISERROR(SEARCH("F",AJ115)))</formula>
    </cfRule>
  </conditionalFormatting>
  <conditionalFormatting sqref="AK115">
    <cfRule type="containsText" dxfId="1013" priority="1162" operator="containsText" text="F">
      <formula>NOT(ISERROR(SEARCH("F",AK115)))</formula>
    </cfRule>
  </conditionalFormatting>
  <conditionalFormatting sqref="AK115 AM115:AN115">
    <cfRule type="containsText" dxfId="1012" priority="1161" operator="containsText" text="F">
      <formula>NOT(ISERROR(SEARCH("F",AK115)))</formula>
    </cfRule>
  </conditionalFormatting>
  <conditionalFormatting sqref="AK115 AM115:AN115">
    <cfRule type="containsText" dxfId="1011" priority="1160" operator="containsText" text="F">
      <formula>NOT(ISERROR(SEARCH("F",AK115)))</formula>
    </cfRule>
  </conditionalFormatting>
  <conditionalFormatting sqref="AN115">
    <cfRule type="containsText" dxfId="1010" priority="1159" operator="containsText" text="F">
      <formula>NOT(ISERROR(SEARCH("F",AN115)))</formula>
    </cfRule>
  </conditionalFormatting>
  <conditionalFormatting sqref="AJ116:AK116 AM116:AN116">
    <cfRule type="containsText" dxfId="1009" priority="1158" operator="containsText" text="F">
      <formula>NOT(ISERROR(SEARCH("F",AJ116)))</formula>
    </cfRule>
  </conditionalFormatting>
  <conditionalFormatting sqref="AL110">
    <cfRule type="containsText" dxfId="1008" priority="1146" operator="containsText" text="F">
      <formula>NOT(ISERROR(SEARCH("F",AL110)))</formula>
    </cfRule>
  </conditionalFormatting>
  <conditionalFormatting sqref="AL111 AL113:AL114">
    <cfRule type="containsText" dxfId="1007" priority="1145" operator="containsText" text="F">
      <formula>NOT(ISERROR(SEARCH("F",AL111)))</formula>
    </cfRule>
  </conditionalFormatting>
  <conditionalFormatting sqref="AL111">
    <cfRule type="cellIs" dxfId="1006" priority="1144" operator="between">
      <formula>0</formula>
      <formula>49</formula>
    </cfRule>
  </conditionalFormatting>
  <conditionalFormatting sqref="AL110">
    <cfRule type="containsText" dxfId="1005" priority="1143" operator="containsText" text="F">
      <formula>NOT(ISERROR(SEARCH("F",AL110)))</formula>
    </cfRule>
  </conditionalFormatting>
  <conditionalFormatting sqref="AL111 AL113:AL114">
    <cfRule type="containsText" dxfId="1004" priority="1142" operator="containsText" text="F">
      <formula>NOT(ISERROR(SEARCH("F",AL111)))</formula>
    </cfRule>
  </conditionalFormatting>
  <conditionalFormatting sqref="AL110:AL111 AL113:AL114">
    <cfRule type="containsText" dxfId="1003" priority="1141" operator="containsText" text="F">
      <formula>NOT(ISERROR(SEARCH("F",AL110)))</formula>
    </cfRule>
  </conditionalFormatting>
  <conditionalFormatting sqref="AL111">
    <cfRule type="cellIs" dxfId="1002" priority="1140" operator="between">
      <formula>0</formula>
      <formula>49</formula>
    </cfRule>
  </conditionalFormatting>
  <conditionalFormatting sqref="AL115">
    <cfRule type="containsText" dxfId="1001" priority="1139" operator="containsText" text="F">
      <formula>NOT(ISERROR(SEARCH("F",AL115)))</formula>
    </cfRule>
  </conditionalFormatting>
  <conditionalFormatting sqref="AL115">
    <cfRule type="containsText" dxfId="1000" priority="1138" operator="containsText" text="F">
      <formula>NOT(ISERROR(SEARCH("F",AL115)))</formula>
    </cfRule>
  </conditionalFormatting>
  <conditionalFormatting sqref="AL115">
    <cfRule type="containsText" dxfId="999" priority="1137" operator="containsText" text="F">
      <formula>NOT(ISERROR(SEARCH("F",AL115)))</formula>
    </cfRule>
  </conditionalFormatting>
  <conditionalFormatting sqref="AL115">
    <cfRule type="containsText" dxfId="998" priority="1136" operator="containsText" text="F">
      <formula>NOT(ISERROR(SEARCH("F",AL115)))</formula>
    </cfRule>
  </conditionalFormatting>
  <conditionalFormatting sqref="AL116">
    <cfRule type="containsText" dxfId="997" priority="1135" operator="containsText" text="F">
      <formula>NOT(ISERROR(SEARCH("F",AL116)))</formula>
    </cfRule>
  </conditionalFormatting>
  <conditionalFormatting sqref="G113">
    <cfRule type="containsText" dxfId="996" priority="1134" operator="containsText" text="F">
      <formula>NOT(ISERROR(SEARCH("F",G113)))</formula>
    </cfRule>
  </conditionalFormatting>
  <conditionalFormatting sqref="H113">
    <cfRule type="containsText" dxfId="995" priority="1133" operator="containsText" text="F">
      <formula>NOT(ISERROR(SEARCH("F",H113)))</formula>
    </cfRule>
  </conditionalFormatting>
  <conditionalFormatting sqref="I113:J113">
    <cfRule type="containsText" dxfId="994" priority="1132" operator="containsText" text="F">
      <formula>NOT(ISERROR(SEARCH("F",I113)))</formula>
    </cfRule>
  </conditionalFormatting>
  <conditionalFormatting sqref="K113:L113">
    <cfRule type="containsText" dxfId="993" priority="1131" operator="containsText" text="F">
      <formula>NOT(ISERROR(SEARCH("F",K113)))</formula>
    </cfRule>
  </conditionalFormatting>
  <conditionalFormatting sqref="G113">
    <cfRule type="containsText" dxfId="992" priority="1130" operator="containsText" text="F">
      <formula>NOT(ISERROR(SEARCH("F",G113)))</formula>
    </cfRule>
  </conditionalFormatting>
  <conditionalFormatting sqref="H113">
    <cfRule type="containsText" dxfId="991" priority="1129" operator="containsText" text="F">
      <formula>NOT(ISERROR(SEARCH("F",H113)))</formula>
    </cfRule>
  </conditionalFormatting>
  <conditionalFormatting sqref="I113">
    <cfRule type="containsText" dxfId="990" priority="1128" operator="containsText" text="F">
      <formula>NOT(ISERROR(SEARCH("F",I113)))</formula>
    </cfRule>
  </conditionalFormatting>
  <conditionalFormatting sqref="J113">
    <cfRule type="containsText" dxfId="989" priority="1127" operator="containsText" text="F">
      <formula>NOT(ISERROR(SEARCH("F",J113)))</formula>
    </cfRule>
  </conditionalFormatting>
  <conditionalFormatting sqref="K113:L113">
    <cfRule type="containsText" dxfId="988" priority="1126" operator="containsText" text="F">
      <formula>NOT(ISERROR(SEARCH("F",K113)))</formula>
    </cfRule>
  </conditionalFormatting>
  <conditionalFormatting sqref="K113:L113">
    <cfRule type="containsText" dxfId="987" priority="1125" operator="containsText" text="F">
      <formula>NOT(ISERROR(SEARCH("F",K113)))</formula>
    </cfRule>
  </conditionalFormatting>
  <conditionalFormatting sqref="Y111">
    <cfRule type="cellIs" dxfId="986" priority="1124" operator="between">
      <formula>0</formula>
      <formula>24</formula>
    </cfRule>
  </conditionalFormatting>
  <conditionalFormatting sqref="AM111">
    <cfRule type="cellIs" dxfId="985" priority="1119" operator="between">
      <formula>0</formula>
      <formula>24</formula>
    </cfRule>
  </conditionalFormatting>
  <conditionalFormatting sqref="AN111">
    <cfRule type="containsText" dxfId="984" priority="1118" operator="containsText" text="F">
      <formula>NOT(ISERROR(SEARCH("F",AN111)))</formula>
    </cfRule>
  </conditionalFormatting>
  <conditionalFormatting sqref="AN111">
    <cfRule type="cellIs" dxfId="983" priority="1117" operator="between">
      <formula>0</formula>
      <formula>49</formula>
    </cfRule>
  </conditionalFormatting>
  <conditionalFormatting sqref="AN111">
    <cfRule type="containsText" dxfId="982" priority="1116" operator="containsText" text="F">
      <formula>NOT(ISERROR(SEARCH("F",AN111)))</formula>
    </cfRule>
  </conditionalFormatting>
  <conditionalFormatting sqref="AN111">
    <cfRule type="containsText" dxfId="981" priority="1115" operator="containsText" text="F">
      <formula>NOT(ISERROR(SEARCH("F",AN111)))</formula>
    </cfRule>
  </conditionalFormatting>
  <conditionalFormatting sqref="AN111">
    <cfRule type="cellIs" dxfId="980" priority="1114" operator="between">
      <formula>0</formula>
      <formula>49</formula>
    </cfRule>
  </conditionalFormatting>
  <conditionalFormatting sqref="BY96:BY102">
    <cfRule type="cellIs" dxfId="979" priority="1113" operator="equal">
      <formula>"F"</formula>
    </cfRule>
  </conditionalFormatting>
  <conditionalFormatting sqref="CA96:CA102">
    <cfRule type="containsText" dxfId="978" priority="1112" operator="containsText" text="Drop Out">
      <formula>NOT(ISERROR(SEARCH("Drop Out",CA96)))</formula>
    </cfRule>
  </conditionalFormatting>
  <conditionalFormatting sqref="G96 G100">
    <cfRule type="containsText" dxfId="977" priority="1111" operator="containsText" text="F">
      <formula>NOT(ISERROR(SEARCH("F",G96)))</formula>
    </cfRule>
  </conditionalFormatting>
  <conditionalFormatting sqref="H96 H100">
    <cfRule type="containsText" dxfId="976" priority="1110" operator="containsText" text="F">
      <formula>NOT(ISERROR(SEARCH("F",H96)))</formula>
    </cfRule>
  </conditionalFormatting>
  <conditionalFormatting sqref="I96 I100">
    <cfRule type="containsText" dxfId="975" priority="1109" operator="containsText" text="F">
      <formula>NOT(ISERROR(SEARCH("F",I96)))</formula>
    </cfRule>
  </conditionalFormatting>
  <conditionalFormatting sqref="J96 J100">
    <cfRule type="containsText" dxfId="974" priority="1108" operator="containsText" text="F">
      <formula>NOT(ISERROR(SEARCH("F",J96)))</formula>
    </cfRule>
  </conditionalFormatting>
  <conditionalFormatting sqref="K96">
    <cfRule type="containsText" dxfId="973" priority="1107" operator="containsText" text="F">
      <formula>NOT(ISERROR(SEARCH("F",K96)))</formula>
    </cfRule>
  </conditionalFormatting>
  <conditionalFormatting sqref="L100">
    <cfRule type="containsText" dxfId="972" priority="1106" operator="containsText" text="F">
      <formula>NOT(ISERROR(SEARCH("F",L100)))</formula>
    </cfRule>
  </conditionalFormatting>
  <conditionalFormatting sqref="K100">
    <cfRule type="containsText" dxfId="971" priority="1105" operator="containsText" text="F">
      <formula>NOT(ISERROR(SEARCH("F",K100)))</formula>
    </cfRule>
  </conditionalFormatting>
  <conditionalFormatting sqref="T97 T99:T100">
    <cfRule type="containsText" dxfId="970" priority="1103" operator="containsText" text="F">
      <formula>NOT(ISERROR(SEARCH("F",T97)))</formula>
    </cfRule>
  </conditionalFormatting>
  <conditionalFormatting sqref="U99:U100">
    <cfRule type="containsText" dxfId="969" priority="1101" operator="containsText" text="F">
      <formula>NOT(ISERROR(SEARCH("F",U99)))</formula>
    </cfRule>
  </conditionalFormatting>
  <conditionalFormatting sqref="V97:W100">
    <cfRule type="containsText" dxfId="968" priority="1099" operator="containsText" text="F">
      <formula>NOT(ISERROR(SEARCH("F",V97)))</formula>
    </cfRule>
  </conditionalFormatting>
  <conditionalFormatting sqref="X99:Y100 X97:X98">
    <cfRule type="containsText" dxfId="967" priority="1097" operator="containsText" text="F">
      <formula>NOT(ISERROR(SEARCH("F",X97)))</formula>
    </cfRule>
  </conditionalFormatting>
  <conditionalFormatting sqref="AI96:AK96 AM96:AN96">
    <cfRule type="containsText" dxfId="966" priority="1096" operator="containsText" text="F">
      <formula>NOT(ISERROR(SEARCH("F",AI96)))</formula>
    </cfRule>
  </conditionalFormatting>
  <conditionalFormatting sqref="AI97:AK97 AM99:AN100 AI99:AK100">
    <cfRule type="containsText" dxfId="965" priority="1095" operator="containsText" text="F">
      <formula>NOT(ISERROR(SEARCH("F",AI97)))</formula>
    </cfRule>
  </conditionalFormatting>
  <conditionalFormatting sqref="AX96:BB96">
    <cfRule type="containsText" dxfId="964" priority="1094" operator="containsText" text="F">
      <formula>NOT(ISERROR(SEARCH("F",AX96)))</formula>
    </cfRule>
  </conditionalFormatting>
  <conditionalFormatting sqref="AX99:BB100 AX97:BA98">
    <cfRule type="containsText" dxfId="963" priority="1093" operator="containsText" text="F">
      <formula>NOT(ISERROR(SEARCH("F",AX97)))</formula>
    </cfRule>
  </conditionalFormatting>
  <conditionalFormatting sqref="T98">
    <cfRule type="containsText" dxfId="962" priority="1092" operator="containsText" text="F">
      <formula>NOT(ISERROR(SEARCH("F",T98)))</formula>
    </cfRule>
  </conditionalFormatting>
  <conditionalFormatting sqref="L96">
    <cfRule type="containsText" dxfId="961" priority="1091" operator="containsText" text="F">
      <formula>NOT(ISERROR(SEARCH("F",L96)))</formula>
    </cfRule>
  </conditionalFormatting>
  <conditionalFormatting sqref="R96:R102">
    <cfRule type="containsText" dxfId="960" priority="1089" operator="containsText" text="Probation">
      <formula>NOT(ISERROR(SEARCH("Probation",R96)))</formula>
    </cfRule>
    <cfRule type="containsText" dxfId="959" priority="1090" operator="containsText" text="Drop">
      <formula>NOT(ISERROR(SEARCH("Drop",R96)))</formula>
    </cfRule>
  </conditionalFormatting>
  <conditionalFormatting sqref="AI97:AK97 AX97:BA97 T97 V97:X97">
    <cfRule type="cellIs" dxfId="958" priority="1087" operator="between">
      <formula>0</formula>
      <formula>49</formula>
    </cfRule>
  </conditionalFormatting>
  <conditionalFormatting sqref="AG96:AG102">
    <cfRule type="containsText" dxfId="957" priority="1085" operator="containsText" text="Probation">
      <formula>NOT(ISERROR(SEARCH("Probation",AG96)))</formula>
    </cfRule>
    <cfRule type="containsText" dxfId="956" priority="1086" operator="containsText" text="Drop">
      <formula>NOT(ISERROR(SEARCH("Drop",AG96)))</formula>
    </cfRule>
  </conditionalFormatting>
  <conditionalFormatting sqref="AV96:AV102">
    <cfRule type="containsText" dxfId="955" priority="1083" operator="containsText" text="Probation">
      <formula>NOT(ISERROR(SEARCH("Probation",AV96)))</formula>
    </cfRule>
    <cfRule type="containsText" dxfId="954" priority="1084" operator="containsText" text="Drop">
      <formula>NOT(ISERROR(SEARCH("Drop",AV96)))</formula>
    </cfRule>
  </conditionalFormatting>
  <conditionalFormatting sqref="T97:T100">
    <cfRule type="containsText" dxfId="953" priority="1082" operator="containsText" text="F">
      <formula>NOT(ISERROR(SEARCH("F",T97)))</formula>
    </cfRule>
  </conditionalFormatting>
  <conditionalFormatting sqref="U99:U100">
    <cfRule type="containsText" dxfId="952" priority="1081" operator="containsText" text="F">
      <formula>NOT(ISERROR(SEARCH("F",U99)))</formula>
    </cfRule>
  </conditionalFormatting>
  <conditionalFormatting sqref="V97:V100">
    <cfRule type="containsText" dxfId="951" priority="1080" operator="containsText" text="F">
      <formula>NOT(ISERROR(SEARCH("F",V97)))</formula>
    </cfRule>
  </conditionalFormatting>
  <conditionalFormatting sqref="W97:W100">
    <cfRule type="containsText" dxfId="950" priority="1079" operator="containsText" text="F">
      <formula>NOT(ISERROR(SEARCH("F",W97)))</formula>
    </cfRule>
  </conditionalFormatting>
  <conditionalFormatting sqref="T97 V97:W97">
    <cfRule type="cellIs" dxfId="949" priority="1078" operator="between">
      <formula>0</formula>
      <formula>49</formula>
    </cfRule>
  </conditionalFormatting>
  <conditionalFormatting sqref="X99:Y100 X97:X98">
    <cfRule type="containsText" dxfId="948" priority="1076" operator="containsText" text="F">
      <formula>NOT(ISERROR(SEARCH("F",X97)))</formula>
    </cfRule>
  </conditionalFormatting>
  <conditionalFormatting sqref="X99:Y100 X97:X98">
    <cfRule type="containsText" dxfId="947" priority="1075" operator="containsText" text="F">
      <formula>NOT(ISERROR(SEARCH("F",X97)))</formula>
    </cfRule>
  </conditionalFormatting>
  <conditionalFormatting sqref="X97">
    <cfRule type="cellIs" dxfId="946" priority="1074" operator="between">
      <formula>0</formula>
      <formula>49</formula>
    </cfRule>
  </conditionalFormatting>
  <conditionalFormatting sqref="AI96">
    <cfRule type="containsText" dxfId="945" priority="1073" operator="containsText" text="F">
      <formula>NOT(ISERROR(SEARCH("F",AI96)))</formula>
    </cfRule>
  </conditionalFormatting>
  <conditionalFormatting sqref="AI97 AI99:AI100">
    <cfRule type="containsText" dxfId="944" priority="1072" operator="containsText" text="F">
      <formula>NOT(ISERROR(SEARCH("F",AI97)))</formula>
    </cfRule>
  </conditionalFormatting>
  <conditionalFormatting sqref="AJ96">
    <cfRule type="containsText" dxfId="943" priority="1071" operator="containsText" text="F">
      <formula>NOT(ISERROR(SEARCH("F",AJ96)))</formula>
    </cfRule>
  </conditionalFormatting>
  <conditionalFormatting sqref="AJ97 AJ99:AJ100">
    <cfRule type="containsText" dxfId="942" priority="1070" operator="containsText" text="F">
      <formula>NOT(ISERROR(SEARCH("F",AJ97)))</formula>
    </cfRule>
  </conditionalFormatting>
  <conditionalFormatting sqref="AK96 AM96">
    <cfRule type="containsText" dxfId="941" priority="1069" operator="containsText" text="F">
      <formula>NOT(ISERROR(SEARCH("F",AK96)))</formula>
    </cfRule>
  </conditionalFormatting>
  <conditionalFormatting sqref="AK97 AM99:AM100 AK99:AK100">
    <cfRule type="containsText" dxfId="940" priority="1068" operator="containsText" text="F">
      <formula>NOT(ISERROR(SEARCH("F",AK97)))</formula>
    </cfRule>
  </conditionalFormatting>
  <conditionalFormatting sqref="AN96">
    <cfRule type="containsText" dxfId="939" priority="1067" operator="containsText" text="F">
      <formula>NOT(ISERROR(SEARCH("F",AN96)))</formula>
    </cfRule>
  </conditionalFormatting>
  <conditionalFormatting sqref="AN99:AN100">
    <cfRule type="containsText" dxfId="938" priority="1066" operator="containsText" text="F">
      <formula>NOT(ISERROR(SEARCH("F",AN99)))</formula>
    </cfRule>
  </conditionalFormatting>
  <conditionalFormatting sqref="AI96:AI97 AI99:AI100">
    <cfRule type="containsText" dxfId="937" priority="1064" operator="containsText" text="F">
      <formula>NOT(ISERROR(SEARCH("F",AI96)))</formula>
    </cfRule>
  </conditionalFormatting>
  <conditionalFormatting sqref="AJ96:AJ97 AJ99:AJ100">
    <cfRule type="containsText" dxfId="936" priority="1063" operator="containsText" text="F">
      <formula>NOT(ISERROR(SEARCH("F",AJ96)))</formula>
    </cfRule>
  </conditionalFormatting>
  <conditionalFormatting sqref="AK96:AK97 AK99:AK100">
    <cfRule type="containsText" dxfId="935" priority="1062" operator="containsText" text="F">
      <formula>NOT(ISERROR(SEARCH("F",AK96)))</formula>
    </cfRule>
  </conditionalFormatting>
  <conditionalFormatting sqref="AM96 AM99:AM100">
    <cfRule type="containsText" dxfId="934" priority="1061" operator="containsText" text="F">
      <formula>NOT(ISERROR(SEARCH("F",AM96)))</formula>
    </cfRule>
  </conditionalFormatting>
  <conditionalFormatting sqref="AI97:AK97">
    <cfRule type="cellIs" dxfId="933" priority="1060" operator="between">
      <formula>0</formula>
      <formula>49</formula>
    </cfRule>
  </conditionalFormatting>
  <conditionalFormatting sqref="AN96">
    <cfRule type="containsText" dxfId="932" priority="1059" operator="containsText" text="F">
      <formula>NOT(ISERROR(SEARCH("F",AN96)))</formula>
    </cfRule>
  </conditionalFormatting>
  <conditionalFormatting sqref="AN99:AN100">
    <cfRule type="containsText" dxfId="931" priority="1058" operator="containsText" text="F">
      <formula>NOT(ISERROR(SEARCH("F",AN99)))</formula>
    </cfRule>
  </conditionalFormatting>
  <conditionalFormatting sqref="AN96 AN99:AN100">
    <cfRule type="containsText" dxfId="930" priority="1057" operator="containsText" text="F">
      <formula>NOT(ISERROR(SEARCH("F",AN96)))</formula>
    </cfRule>
  </conditionalFormatting>
  <conditionalFormatting sqref="AX96">
    <cfRule type="containsText" dxfId="929" priority="1056" operator="containsText" text="F">
      <formula>NOT(ISERROR(SEARCH("F",AX96)))</formula>
    </cfRule>
  </conditionalFormatting>
  <conditionalFormatting sqref="AX97 AX99:AX100">
    <cfRule type="containsText" dxfId="928" priority="1055" operator="containsText" text="F">
      <formula>NOT(ISERROR(SEARCH("F",AX97)))</formula>
    </cfRule>
  </conditionalFormatting>
  <conditionalFormatting sqref="AY96">
    <cfRule type="containsText" dxfId="927" priority="1054" operator="containsText" text="F">
      <formula>NOT(ISERROR(SEARCH("F",AY96)))</formula>
    </cfRule>
  </conditionalFormatting>
  <conditionalFormatting sqref="AY97:AY100">
    <cfRule type="containsText" dxfId="926" priority="1053" operator="containsText" text="F">
      <formula>NOT(ISERROR(SEARCH("F",AY97)))</formula>
    </cfRule>
  </conditionalFormatting>
  <conditionalFormatting sqref="AZ96:BA96">
    <cfRule type="containsText" dxfId="925" priority="1052" operator="containsText" text="F">
      <formula>NOT(ISERROR(SEARCH("F",AZ96)))</formula>
    </cfRule>
  </conditionalFormatting>
  <conditionalFormatting sqref="AZ97:BA100">
    <cfRule type="containsText" dxfId="924" priority="1051" operator="containsText" text="F">
      <formula>NOT(ISERROR(SEARCH("F",AZ97)))</formula>
    </cfRule>
  </conditionalFormatting>
  <conditionalFormatting sqref="BB96">
    <cfRule type="containsText" dxfId="923" priority="1050" operator="containsText" text="F">
      <formula>NOT(ISERROR(SEARCH("F",BB96)))</formula>
    </cfRule>
  </conditionalFormatting>
  <conditionalFormatting sqref="BB99:BB100">
    <cfRule type="containsText" dxfId="922" priority="1049" operator="containsText" text="F">
      <formula>NOT(ISERROR(SEARCH("F",BB99)))</formula>
    </cfRule>
  </conditionalFormatting>
  <conditionalFormatting sqref="AX98">
    <cfRule type="containsText" dxfId="921" priority="1048" operator="containsText" text="F">
      <formula>NOT(ISERROR(SEARCH("F",AX98)))</formula>
    </cfRule>
  </conditionalFormatting>
  <conditionalFormatting sqref="AX96:AX100">
    <cfRule type="containsText" dxfId="920" priority="1047" operator="containsText" text="F">
      <formula>NOT(ISERROR(SEARCH("F",AX96)))</formula>
    </cfRule>
  </conditionalFormatting>
  <conditionalFormatting sqref="AY96:AY100">
    <cfRule type="containsText" dxfId="919" priority="1046" operator="containsText" text="F">
      <formula>NOT(ISERROR(SEARCH("F",AY96)))</formula>
    </cfRule>
  </conditionalFormatting>
  <conditionalFormatting sqref="AZ96:AZ100">
    <cfRule type="containsText" dxfId="918" priority="1045" operator="containsText" text="F">
      <formula>NOT(ISERROR(SEARCH("F",AZ96)))</formula>
    </cfRule>
  </conditionalFormatting>
  <conditionalFormatting sqref="BA96:BA100">
    <cfRule type="containsText" dxfId="917" priority="1044" operator="containsText" text="F">
      <formula>NOT(ISERROR(SEARCH("F",BA96)))</formula>
    </cfRule>
  </conditionalFormatting>
  <conditionalFormatting sqref="AX97:BA97">
    <cfRule type="cellIs" dxfId="916" priority="1043" operator="between">
      <formula>0</formula>
      <formula>49</formula>
    </cfRule>
  </conditionalFormatting>
  <conditionalFormatting sqref="BB96">
    <cfRule type="containsText" dxfId="915" priority="1042" operator="containsText" text="F">
      <formula>NOT(ISERROR(SEARCH("F",BB96)))</formula>
    </cfRule>
  </conditionalFormatting>
  <conditionalFormatting sqref="BB99:BB100">
    <cfRule type="containsText" dxfId="914" priority="1041" operator="containsText" text="F">
      <formula>NOT(ISERROR(SEARCH("F",BB99)))</formula>
    </cfRule>
  </conditionalFormatting>
  <conditionalFormatting sqref="BB96 BB99:BB100">
    <cfRule type="containsText" dxfId="913" priority="1040" operator="containsText" text="F">
      <formula>NOT(ISERROR(SEARCH("F",BB96)))</formula>
    </cfRule>
  </conditionalFormatting>
  <conditionalFormatting sqref="K96 K100">
    <cfRule type="containsText" dxfId="912" priority="1038" operator="containsText" text="F">
      <formula>NOT(ISERROR(SEARCH("F",K96)))</formula>
    </cfRule>
  </conditionalFormatting>
  <conditionalFormatting sqref="L96 L100">
    <cfRule type="containsText" dxfId="911" priority="1036" operator="containsText" text="F">
      <formula>NOT(ISERROR(SEARCH("F",L96)))</formula>
    </cfRule>
  </conditionalFormatting>
  <conditionalFormatting sqref="CA96:CA102">
    <cfRule type="containsText" dxfId="910" priority="1033" operator="containsText" text="Probation">
      <formula>NOT(ISERROR(SEARCH("Probation",CA96)))</formula>
    </cfRule>
    <cfRule type="containsText" dxfId="909" priority="1034" operator="containsText" text="Drop">
      <formula>NOT(ISERROR(SEARCH("Drop",CA96)))</formula>
    </cfRule>
  </conditionalFormatting>
  <conditionalFormatting sqref="AG96:AG102">
    <cfRule type="containsText" dxfId="908" priority="1031" operator="containsText" text="Probation">
      <formula>NOT(ISERROR(SEARCH("Probation",AG96)))</formula>
    </cfRule>
    <cfRule type="containsText" dxfId="907" priority="1032" operator="containsText" text="Drop">
      <formula>NOT(ISERROR(SEARCH("Drop",AG96)))</formula>
    </cfRule>
  </conditionalFormatting>
  <conditionalFormatting sqref="AV96:AV102">
    <cfRule type="containsText" dxfId="906" priority="1029" operator="containsText" text="Probation">
      <formula>NOT(ISERROR(SEARCH("Probation",AV96)))</formula>
    </cfRule>
    <cfRule type="containsText" dxfId="905" priority="1030" operator="containsText" text="Drop">
      <formula>NOT(ISERROR(SEARCH("Drop",AV96)))</formula>
    </cfRule>
  </conditionalFormatting>
  <conditionalFormatting sqref="AV96:AV102">
    <cfRule type="containsText" dxfId="904" priority="1027" operator="containsText" text="Probation">
      <formula>NOT(ISERROR(SEARCH("Probation",AV96)))</formula>
    </cfRule>
    <cfRule type="containsText" dxfId="903" priority="1028" operator="containsText" text="Drop">
      <formula>NOT(ISERROR(SEARCH("Drop",AV96)))</formula>
    </cfRule>
  </conditionalFormatting>
  <conditionalFormatting sqref="BJ96:BJ102">
    <cfRule type="containsText" dxfId="902" priority="1025" operator="containsText" text="Probation">
      <formula>NOT(ISERROR(SEARCH("Probation",BJ96)))</formula>
    </cfRule>
    <cfRule type="containsText" dxfId="901" priority="1026" operator="containsText" text="Drop">
      <formula>NOT(ISERROR(SEARCH("Drop",BJ96)))</formula>
    </cfRule>
  </conditionalFormatting>
  <conditionalFormatting sqref="BJ96:BJ102">
    <cfRule type="containsText" dxfId="900" priority="1023" operator="containsText" text="Probation">
      <formula>NOT(ISERROR(SEARCH("Probation",BJ96)))</formula>
    </cfRule>
    <cfRule type="containsText" dxfId="899" priority="1024" operator="containsText" text="Drop">
      <formula>NOT(ISERROR(SEARCH("Drop",BJ96)))</formula>
    </cfRule>
  </conditionalFormatting>
  <conditionalFormatting sqref="BJ96:BJ102">
    <cfRule type="containsText" dxfId="898" priority="1021" operator="containsText" text="Probation">
      <formula>NOT(ISERROR(SEARCH("Probation",BJ96)))</formula>
    </cfRule>
    <cfRule type="containsText" dxfId="897" priority="1022" operator="containsText" text="Drop">
      <formula>NOT(ISERROR(SEARCH("Drop",BJ96)))</formula>
    </cfRule>
  </conditionalFormatting>
  <conditionalFormatting sqref="BB101">
    <cfRule type="containsText" dxfId="896" priority="967" operator="containsText" text="F">
      <formula>NOT(ISERROR(SEARCH("F",BB101)))</formula>
    </cfRule>
  </conditionalFormatting>
  <conditionalFormatting sqref="AY102:BB102">
    <cfRule type="containsText" dxfId="895" priority="966" operator="containsText" text="F">
      <formula>NOT(ISERROR(SEARCH("F",AY102)))</formula>
    </cfRule>
  </conditionalFormatting>
  <conditionalFormatting sqref="G101:G102">
    <cfRule type="containsText" dxfId="894" priority="1019" operator="containsText" text="F">
      <formula>NOT(ISERROR(SEARCH("F",G101)))</formula>
    </cfRule>
  </conditionalFormatting>
  <conditionalFormatting sqref="H101">
    <cfRule type="containsText" dxfId="893" priority="1018" operator="containsText" text="F">
      <formula>NOT(ISERROR(SEARCH("F",H101)))</formula>
    </cfRule>
  </conditionalFormatting>
  <conditionalFormatting sqref="I101">
    <cfRule type="containsText" dxfId="892" priority="1017" operator="containsText" text="F">
      <formula>NOT(ISERROR(SEARCH("F",I101)))</formula>
    </cfRule>
  </conditionalFormatting>
  <conditionalFormatting sqref="J101">
    <cfRule type="containsText" dxfId="891" priority="1016" operator="containsText" text="F">
      <formula>NOT(ISERROR(SEARCH("F",J101)))</formula>
    </cfRule>
  </conditionalFormatting>
  <conditionalFormatting sqref="K101">
    <cfRule type="containsText" dxfId="890" priority="1015" operator="containsText" text="F">
      <formula>NOT(ISERROR(SEARCH("F",K101)))</formula>
    </cfRule>
  </conditionalFormatting>
  <conditionalFormatting sqref="H101">
    <cfRule type="containsText" dxfId="889" priority="1014" operator="containsText" text="F">
      <formula>NOT(ISERROR(SEARCH("F",H101)))</formula>
    </cfRule>
  </conditionalFormatting>
  <conditionalFormatting sqref="I101">
    <cfRule type="containsText" dxfId="888" priority="1013" operator="containsText" text="F">
      <formula>NOT(ISERROR(SEARCH("F",I101)))</formula>
    </cfRule>
  </conditionalFormatting>
  <conditionalFormatting sqref="I101:K101">
    <cfRule type="containsText" dxfId="887" priority="1012" operator="containsText" text="F">
      <formula>NOT(ISERROR(SEARCH("F",I101)))</formula>
    </cfRule>
  </conditionalFormatting>
  <conditionalFormatting sqref="I101:K101">
    <cfRule type="containsText" dxfId="886" priority="1011" operator="containsText" text="F">
      <formula>NOT(ISERROR(SEARCH("F",I101)))</formula>
    </cfRule>
  </conditionalFormatting>
  <conditionalFormatting sqref="K101">
    <cfRule type="containsText" dxfId="885" priority="1010" operator="containsText" text="F">
      <formula>NOT(ISERROR(SEARCH("F",K101)))</formula>
    </cfRule>
  </conditionalFormatting>
  <conditionalFormatting sqref="H102:K102">
    <cfRule type="containsText" dxfId="884" priority="1009" operator="containsText" text="F">
      <formula>NOT(ISERROR(SEARCH("F",H102)))</formula>
    </cfRule>
  </conditionalFormatting>
  <conditionalFormatting sqref="L101">
    <cfRule type="containsText" dxfId="883" priority="1008" operator="containsText" text="F">
      <formula>NOT(ISERROR(SEARCH("F",L101)))</formula>
    </cfRule>
  </conditionalFormatting>
  <conditionalFormatting sqref="L101">
    <cfRule type="containsText" dxfId="882" priority="1007" operator="containsText" text="F">
      <formula>NOT(ISERROR(SEARCH("F",L101)))</formula>
    </cfRule>
  </conditionalFormatting>
  <conditionalFormatting sqref="L101">
    <cfRule type="containsText" dxfId="881" priority="1006" operator="containsText" text="F">
      <formula>NOT(ISERROR(SEARCH("F",L101)))</formula>
    </cfRule>
  </conditionalFormatting>
  <conditionalFormatting sqref="L101">
    <cfRule type="containsText" dxfId="880" priority="1005" operator="containsText" text="F">
      <formula>NOT(ISERROR(SEARCH("F",L101)))</formula>
    </cfRule>
  </conditionalFormatting>
  <conditionalFormatting sqref="L102">
    <cfRule type="containsText" dxfId="879" priority="1004" operator="containsText" text="F">
      <formula>NOT(ISERROR(SEARCH("F",L102)))</formula>
    </cfRule>
  </conditionalFormatting>
  <conditionalFormatting sqref="T101:T102">
    <cfRule type="containsText" dxfId="878" priority="1003" operator="containsText" text="F">
      <formula>NOT(ISERROR(SEARCH("F",T101)))</formula>
    </cfRule>
  </conditionalFormatting>
  <conditionalFormatting sqref="U101">
    <cfRule type="containsText" dxfId="877" priority="1002" operator="containsText" text="F">
      <formula>NOT(ISERROR(SEARCH("F",U101)))</formula>
    </cfRule>
  </conditionalFormatting>
  <conditionalFormatting sqref="V101">
    <cfRule type="containsText" dxfId="876" priority="1001" operator="containsText" text="F">
      <formula>NOT(ISERROR(SEARCH("F",V101)))</formula>
    </cfRule>
  </conditionalFormatting>
  <conditionalFormatting sqref="W101">
    <cfRule type="containsText" dxfId="875" priority="1000" operator="containsText" text="F">
      <formula>NOT(ISERROR(SEARCH("F",W101)))</formula>
    </cfRule>
  </conditionalFormatting>
  <conditionalFormatting sqref="X101">
    <cfRule type="containsText" dxfId="874" priority="999" operator="containsText" text="F">
      <formula>NOT(ISERROR(SEARCH("F",X101)))</formula>
    </cfRule>
  </conditionalFormatting>
  <conditionalFormatting sqref="U101">
    <cfRule type="containsText" dxfId="873" priority="998" operator="containsText" text="F">
      <formula>NOT(ISERROR(SEARCH("F",U101)))</formula>
    </cfRule>
  </conditionalFormatting>
  <conditionalFormatting sqref="V101">
    <cfRule type="containsText" dxfId="872" priority="997" operator="containsText" text="F">
      <formula>NOT(ISERROR(SEARCH("F",V101)))</formula>
    </cfRule>
  </conditionalFormatting>
  <conditionalFormatting sqref="V101:X101">
    <cfRule type="containsText" dxfId="871" priority="996" operator="containsText" text="F">
      <formula>NOT(ISERROR(SEARCH("F",V101)))</formula>
    </cfRule>
  </conditionalFormatting>
  <conditionalFormatting sqref="V101:X101">
    <cfRule type="containsText" dxfId="870" priority="995" operator="containsText" text="F">
      <formula>NOT(ISERROR(SEARCH("F",V101)))</formula>
    </cfRule>
  </conditionalFormatting>
  <conditionalFormatting sqref="X101">
    <cfRule type="containsText" dxfId="869" priority="994" operator="containsText" text="F">
      <formula>NOT(ISERROR(SEARCH("F",X101)))</formula>
    </cfRule>
  </conditionalFormatting>
  <conditionalFormatting sqref="U102:X102">
    <cfRule type="containsText" dxfId="868" priority="993" operator="containsText" text="F">
      <formula>NOT(ISERROR(SEARCH("F",U102)))</formula>
    </cfRule>
  </conditionalFormatting>
  <conditionalFormatting sqref="Y101">
    <cfRule type="containsText" dxfId="867" priority="992" operator="containsText" text="F">
      <formula>NOT(ISERROR(SEARCH("F",Y101)))</formula>
    </cfRule>
  </conditionalFormatting>
  <conditionalFormatting sqref="Y101">
    <cfRule type="containsText" dxfId="866" priority="991" operator="containsText" text="F">
      <formula>NOT(ISERROR(SEARCH("F",Y101)))</formula>
    </cfRule>
  </conditionalFormatting>
  <conditionalFormatting sqref="Y101">
    <cfRule type="containsText" dxfId="865" priority="990" operator="containsText" text="F">
      <formula>NOT(ISERROR(SEARCH("F",Y101)))</formula>
    </cfRule>
  </conditionalFormatting>
  <conditionalFormatting sqref="Y101">
    <cfRule type="containsText" dxfId="864" priority="989" operator="containsText" text="F">
      <formula>NOT(ISERROR(SEARCH("F",Y101)))</formula>
    </cfRule>
  </conditionalFormatting>
  <conditionalFormatting sqref="Y102">
    <cfRule type="containsText" dxfId="863" priority="988" operator="containsText" text="F">
      <formula>NOT(ISERROR(SEARCH("F",Y102)))</formula>
    </cfRule>
  </conditionalFormatting>
  <conditionalFormatting sqref="AI101:AI102">
    <cfRule type="containsText" dxfId="862" priority="987" operator="containsText" text="F">
      <formula>NOT(ISERROR(SEARCH("F",AI101)))</formula>
    </cfRule>
  </conditionalFormatting>
  <conditionalFormatting sqref="AJ101">
    <cfRule type="containsText" dxfId="861" priority="986" operator="containsText" text="F">
      <formula>NOT(ISERROR(SEARCH("F",AJ101)))</formula>
    </cfRule>
  </conditionalFormatting>
  <conditionalFormatting sqref="AK101">
    <cfRule type="containsText" dxfId="860" priority="985" operator="containsText" text="F">
      <formula>NOT(ISERROR(SEARCH("F",AK101)))</formula>
    </cfRule>
  </conditionalFormatting>
  <conditionalFormatting sqref="AM101">
    <cfRule type="containsText" dxfId="859" priority="984" operator="containsText" text="F">
      <formula>NOT(ISERROR(SEARCH("F",AM101)))</formula>
    </cfRule>
  </conditionalFormatting>
  <conditionalFormatting sqref="AN101">
    <cfRule type="containsText" dxfId="858" priority="983" operator="containsText" text="F">
      <formula>NOT(ISERROR(SEARCH("F",AN101)))</formula>
    </cfRule>
  </conditionalFormatting>
  <conditionalFormatting sqref="AJ101">
    <cfRule type="containsText" dxfId="857" priority="982" operator="containsText" text="F">
      <formula>NOT(ISERROR(SEARCH("F",AJ101)))</formula>
    </cfRule>
  </conditionalFormatting>
  <conditionalFormatting sqref="AK101">
    <cfRule type="containsText" dxfId="856" priority="981" operator="containsText" text="F">
      <formula>NOT(ISERROR(SEARCH("F",AK101)))</formula>
    </cfRule>
  </conditionalFormatting>
  <conditionalFormatting sqref="AK101 AM101:AN101">
    <cfRule type="containsText" dxfId="855" priority="980" operator="containsText" text="F">
      <formula>NOT(ISERROR(SEARCH("F",AK101)))</formula>
    </cfRule>
  </conditionalFormatting>
  <conditionalFormatting sqref="AK101 AM101:AN101">
    <cfRule type="containsText" dxfId="854" priority="979" operator="containsText" text="F">
      <formula>NOT(ISERROR(SEARCH("F",AK101)))</formula>
    </cfRule>
  </conditionalFormatting>
  <conditionalFormatting sqref="AN101">
    <cfRule type="containsText" dxfId="853" priority="978" operator="containsText" text="F">
      <formula>NOT(ISERROR(SEARCH("F",AN101)))</formula>
    </cfRule>
  </conditionalFormatting>
  <conditionalFormatting sqref="AJ102:AK102 AM102:AN102">
    <cfRule type="containsText" dxfId="852" priority="977" operator="containsText" text="F">
      <formula>NOT(ISERROR(SEARCH("F",AJ102)))</formula>
    </cfRule>
  </conditionalFormatting>
  <conditionalFormatting sqref="AX101:AX102">
    <cfRule type="containsText" dxfId="851" priority="976" operator="containsText" text="F">
      <formula>NOT(ISERROR(SEARCH("F",AX101)))</formula>
    </cfRule>
  </conditionalFormatting>
  <conditionalFormatting sqref="AY101">
    <cfRule type="containsText" dxfId="850" priority="975" operator="containsText" text="F">
      <formula>NOT(ISERROR(SEARCH("F",AY101)))</formula>
    </cfRule>
  </conditionalFormatting>
  <conditionalFormatting sqref="AZ101">
    <cfRule type="containsText" dxfId="849" priority="974" operator="containsText" text="F">
      <formula>NOT(ISERROR(SEARCH("F",AZ101)))</formula>
    </cfRule>
  </conditionalFormatting>
  <conditionalFormatting sqref="BA101">
    <cfRule type="containsText" dxfId="848" priority="973" operator="containsText" text="F">
      <formula>NOT(ISERROR(SEARCH("F",BA101)))</formula>
    </cfRule>
  </conditionalFormatting>
  <conditionalFormatting sqref="BB101">
    <cfRule type="containsText" dxfId="847" priority="972" operator="containsText" text="F">
      <formula>NOT(ISERROR(SEARCH("F",BB101)))</formula>
    </cfRule>
  </conditionalFormatting>
  <conditionalFormatting sqref="AY101">
    <cfRule type="containsText" dxfId="846" priority="971" operator="containsText" text="F">
      <formula>NOT(ISERROR(SEARCH("F",AY101)))</formula>
    </cfRule>
  </conditionalFormatting>
  <conditionalFormatting sqref="AZ101">
    <cfRule type="containsText" dxfId="845" priority="970" operator="containsText" text="F">
      <formula>NOT(ISERROR(SEARCH("F",AZ101)))</formula>
    </cfRule>
  </conditionalFormatting>
  <conditionalFormatting sqref="AZ101:BB101">
    <cfRule type="containsText" dxfId="844" priority="969" operator="containsText" text="F">
      <formula>NOT(ISERROR(SEARCH("F",AZ101)))</formula>
    </cfRule>
  </conditionalFormatting>
  <conditionalFormatting sqref="AZ101:BB101">
    <cfRule type="containsText" dxfId="843" priority="968" operator="containsText" text="F">
      <formula>NOT(ISERROR(SEARCH("F",AZ101)))</formula>
    </cfRule>
  </conditionalFormatting>
  <conditionalFormatting sqref="AL96">
    <cfRule type="containsText" dxfId="842" priority="965" operator="containsText" text="F">
      <formula>NOT(ISERROR(SEARCH("F",AL96)))</formula>
    </cfRule>
  </conditionalFormatting>
  <conditionalFormatting sqref="AL97 AL99:AL100">
    <cfRule type="containsText" dxfId="841" priority="964" operator="containsText" text="F">
      <formula>NOT(ISERROR(SEARCH("F",AL97)))</formula>
    </cfRule>
  </conditionalFormatting>
  <conditionalFormatting sqref="AL97">
    <cfRule type="cellIs" dxfId="840" priority="963" operator="between">
      <formula>0</formula>
      <formula>49</formula>
    </cfRule>
  </conditionalFormatting>
  <conditionalFormatting sqref="AL96">
    <cfRule type="containsText" dxfId="839" priority="962" operator="containsText" text="F">
      <formula>NOT(ISERROR(SEARCH("F",AL96)))</formula>
    </cfRule>
  </conditionalFormatting>
  <conditionalFormatting sqref="AL97 AL99:AL100">
    <cfRule type="containsText" dxfId="838" priority="961" operator="containsText" text="F">
      <formula>NOT(ISERROR(SEARCH("F",AL97)))</formula>
    </cfRule>
  </conditionalFormatting>
  <conditionalFormatting sqref="AL96:AL97 AL99:AL100">
    <cfRule type="containsText" dxfId="837" priority="960" operator="containsText" text="F">
      <formula>NOT(ISERROR(SEARCH("F",AL96)))</formula>
    </cfRule>
  </conditionalFormatting>
  <conditionalFormatting sqref="AL97">
    <cfRule type="cellIs" dxfId="836" priority="959" operator="between">
      <formula>0</formula>
      <formula>49</formula>
    </cfRule>
  </conditionalFormatting>
  <conditionalFormatting sqref="AL101">
    <cfRule type="containsText" dxfId="835" priority="958" operator="containsText" text="F">
      <formula>NOT(ISERROR(SEARCH("F",AL101)))</formula>
    </cfRule>
  </conditionalFormatting>
  <conditionalFormatting sqref="AL101">
    <cfRule type="containsText" dxfId="834" priority="957" operator="containsText" text="F">
      <formula>NOT(ISERROR(SEARCH("F",AL101)))</formula>
    </cfRule>
  </conditionalFormatting>
  <conditionalFormatting sqref="AL101">
    <cfRule type="containsText" dxfId="833" priority="956" operator="containsText" text="F">
      <formula>NOT(ISERROR(SEARCH("F",AL101)))</formula>
    </cfRule>
  </conditionalFormatting>
  <conditionalFormatting sqref="AL101">
    <cfRule type="containsText" dxfId="832" priority="955" operator="containsText" text="F">
      <formula>NOT(ISERROR(SEARCH("F",AL101)))</formula>
    </cfRule>
  </conditionalFormatting>
  <conditionalFormatting sqref="AL102">
    <cfRule type="containsText" dxfId="831" priority="954" operator="containsText" text="F">
      <formula>NOT(ISERROR(SEARCH("F",AL102)))</formula>
    </cfRule>
  </conditionalFormatting>
  <conditionalFormatting sqref="G99">
    <cfRule type="containsText" dxfId="830" priority="953" operator="containsText" text="F">
      <formula>NOT(ISERROR(SEARCH("F",G99)))</formula>
    </cfRule>
  </conditionalFormatting>
  <conditionalFormatting sqref="H99">
    <cfRule type="containsText" dxfId="829" priority="952" operator="containsText" text="F">
      <formula>NOT(ISERROR(SEARCH("F",H99)))</formula>
    </cfRule>
  </conditionalFormatting>
  <conditionalFormatting sqref="I99:J99">
    <cfRule type="containsText" dxfId="828" priority="951" operator="containsText" text="F">
      <formula>NOT(ISERROR(SEARCH("F",I99)))</formula>
    </cfRule>
  </conditionalFormatting>
  <conditionalFormatting sqref="K99:L99">
    <cfRule type="containsText" dxfId="827" priority="950" operator="containsText" text="F">
      <formula>NOT(ISERROR(SEARCH("F",K99)))</formula>
    </cfRule>
  </conditionalFormatting>
  <conditionalFormatting sqref="G99">
    <cfRule type="containsText" dxfId="826" priority="949" operator="containsText" text="F">
      <formula>NOT(ISERROR(SEARCH("F",G99)))</formula>
    </cfRule>
  </conditionalFormatting>
  <conditionalFormatting sqref="H99">
    <cfRule type="containsText" dxfId="825" priority="948" operator="containsText" text="F">
      <formula>NOT(ISERROR(SEARCH("F",H99)))</formula>
    </cfRule>
  </conditionalFormatting>
  <conditionalFormatting sqref="I99">
    <cfRule type="containsText" dxfId="824" priority="947" operator="containsText" text="F">
      <formula>NOT(ISERROR(SEARCH("F",I99)))</formula>
    </cfRule>
  </conditionalFormatting>
  <conditionalFormatting sqref="J99">
    <cfRule type="containsText" dxfId="823" priority="946" operator="containsText" text="F">
      <formula>NOT(ISERROR(SEARCH("F",J99)))</formula>
    </cfRule>
  </conditionalFormatting>
  <conditionalFormatting sqref="K99:L99">
    <cfRule type="containsText" dxfId="822" priority="945" operator="containsText" text="F">
      <formula>NOT(ISERROR(SEARCH("F",K99)))</formula>
    </cfRule>
  </conditionalFormatting>
  <conditionalFormatting sqref="K99:L99">
    <cfRule type="containsText" dxfId="821" priority="944" operator="containsText" text="F">
      <formula>NOT(ISERROR(SEARCH("F",K99)))</formula>
    </cfRule>
  </conditionalFormatting>
  <conditionalFormatting sqref="Y97">
    <cfRule type="cellIs" dxfId="820" priority="943" operator="between">
      <formula>0</formula>
      <formula>24</formula>
    </cfRule>
  </conditionalFormatting>
  <conditionalFormatting sqref="AM97">
    <cfRule type="cellIs" dxfId="819" priority="938" operator="between">
      <formula>0</formula>
      <formula>24</formula>
    </cfRule>
  </conditionalFormatting>
  <conditionalFormatting sqref="AN97">
    <cfRule type="containsText" dxfId="818" priority="937" operator="containsText" text="F">
      <formula>NOT(ISERROR(SEARCH("F",AN97)))</formula>
    </cfRule>
  </conditionalFormatting>
  <conditionalFormatting sqref="AN97">
    <cfRule type="cellIs" dxfId="817" priority="936" operator="between">
      <formula>0</formula>
      <formula>49</formula>
    </cfRule>
  </conditionalFormatting>
  <conditionalFormatting sqref="AN97">
    <cfRule type="containsText" dxfId="816" priority="935" operator="containsText" text="F">
      <formula>NOT(ISERROR(SEARCH("F",AN97)))</formula>
    </cfRule>
  </conditionalFormatting>
  <conditionalFormatting sqref="AN97">
    <cfRule type="containsText" dxfId="815" priority="934" operator="containsText" text="F">
      <formula>NOT(ISERROR(SEARCH("F",AN97)))</formula>
    </cfRule>
  </conditionalFormatting>
  <conditionalFormatting sqref="AN97">
    <cfRule type="cellIs" dxfId="814" priority="933" operator="between">
      <formula>0</formula>
      <formula>49</formula>
    </cfRule>
  </conditionalFormatting>
  <conditionalFormatting sqref="H21">
    <cfRule type="containsText" dxfId="813" priority="932" operator="containsText" text="F">
      <formula>NOT(ISERROR(SEARCH("F",H21)))</formula>
    </cfRule>
  </conditionalFormatting>
  <conditionalFormatting sqref="H28">
    <cfRule type="containsText" dxfId="812" priority="931" operator="containsText" text="F">
      <formula>NOT(ISERROR(SEARCH("F",H28)))</formula>
    </cfRule>
  </conditionalFormatting>
  <conditionalFormatting sqref="H35">
    <cfRule type="containsText" dxfId="811" priority="930" operator="containsText" text="F">
      <formula>NOT(ISERROR(SEARCH("F",H35)))</formula>
    </cfRule>
  </conditionalFormatting>
  <conditionalFormatting sqref="H42">
    <cfRule type="containsText" dxfId="810" priority="929" operator="containsText" text="F">
      <formula>NOT(ISERROR(SEARCH("F",H42)))</formula>
    </cfRule>
  </conditionalFormatting>
  <conditionalFormatting sqref="H49">
    <cfRule type="containsText" dxfId="809" priority="928" operator="containsText" text="F">
      <formula>NOT(ISERROR(SEARCH("F",H49)))</formula>
    </cfRule>
  </conditionalFormatting>
  <conditionalFormatting sqref="H56">
    <cfRule type="containsText" dxfId="808" priority="927" operator="containsText" text="F">
      <formula>NOT(ISERROR(SEARCH("F",H56)))</formula>
    </cfRule>
  </conditionalFormatting>
  <conditionalFormatting sqref="H70">
    <cfRule type="containsText" dxfId="807" priority="926" operator="containsText" text="F">
      <formula>NOT(ISERROR(SEARCH("F",H70)))</formula>
    </cfRule>
  </conditionalFormatting>
  <conditionalFormatting sqref="H77">
    <cfRule type="containsText" dxfId="806" priority="925" operator="containsText" text="F">
      <formula>NOT(ISERROR(SEARCH("F",H77)))</formula>
    </cfRule>
  </conditionalFormatting>
  <conditionalFormatting sqref="H105">
    <cfRule type="containsText" dxfId="805" priority="924" operator="containsText" text="F">
      <formula>NOT(ISERROR(SEARCH("F",H105)))</formula>
    </cfRule>
  </conditionalFormatting>
  <conditionalFormatting sqref="H112">
    <cfRule type="containsText" dxfId="804" priority="923" operator="containsText" text="F">
      <formula>NOT(ISERROR(SEARCH("F",H112)))</formula>
    </cfRule>
  </conditionalFormatting>
  <conditionalFormatting sqref="H126">
    <cfRule type="containsText" dxfId="803" priority="922" operator="containsText" text="F">
      <formula>NOT(ISERROR(SEARCH("F",H126)))</formula>
    </cfRule>
  </conditionalFormatting>
  <conditionalFormatting sqref="H140">
    <cfRule type="containsText" dxfId="802" priority="921" operator="containsText" text="F">
      <formula>NOT(ISERROR(SEARCH("F",H140)))</formula>
    </cfRule>
  </conditionalFormatting>
  <conditionalFormatting sqref="H147">
    <cfRule type="containsText" dxfId="801" priority="920" operator="containsText" text="F">
      <formula>NOT(ISERROR(SEARCH("F",H147)))</formula>
    </cfRule>
  </conditionalFormatting>
  <conditionalFormatting sqref="H154">
    <cfRule type="containsText" dxfId="800" priority="919" operator="containsText" text="F">
      <formula>NOT(ISERROR(SEARCH("F",H154)))</formula>
    </cfRule>
  </conditionalFormatting>
  <conditionalFormatting sqref="H161">
    <cfRule type="containsText" dxfId="799" priority="918" operator="containsText" text="F">
      <formula>NOT(ISERROR(SEARCH("F",H161)))</formula>
    </cfRule>
  </conditionalFormatting>
  <conditionalFormatting sqref="H168">
    <cfRule type="containsText" dxfId="798" priority="917" operator="containsText" text="F">
      <formula>NOT(ISERROR(SEARCH("F",H168)))</formula>
    </cfRule>
  </conditionalFormatting>
  <conditionalFormatting sqref="H175">
    <cfRule type="containsText" dxfId="797" priority="916" operator="containsText" text="F">
      <formula>NOT(ISERROR(SEARCH("F",H175)))</formula>
    </cfRule>
  </conditionalFormatting>
  <conditionalFormatting sqref="H182">
    <cfRule type="containsText" dxfId="796" priority="915" operator="containsText" text="F">
      <formula>NOT(ISERROR(SEARCH("F",H182)))</formula>
    </cfRule>
  </conditionalFormatting>
  <conditionalFormatting sqref="H203">
    <cfRule type="containsText" dxfId="795" priority="914" operator="containsText" text="F">
      <formula>NOT(ISERROR(SEARCH("F",H203)))</formula>
    </cfRule>
  </conditionalFormatting>
  <conditionalFormatting sqref="H210">
    <cfRule type="containsText" dxfId="794" priority="913" operator="containsText" text="F">
      <formula>NOT(ISERROR(SEARCH("F",H210)))</formula>
    </cfRule>
  </conditionalFormatting>
  <conditionalFormatting sqref="H217">
    <cfRule type="containsText" dxfId="793" priority="912" operator="containsText" text="F">
      <formula>NOT(ISERROR(SEARCH("F",H217)))</formula>
    </cfRule>
  </conditionalFormatting>
  <conditionalFormatting sqref="H224">
    <cfRule type="containsText" dxfId="792" priority="911" operator="containsText" text="F">
      <formula>NOT(ISERROR(SEARCH("F",H224)))</formula>
    </cfRule>
  </conditionalFormatting>
  <conditionalFormatting sqref="H231">
    <cfRule type="containsText" dxfId="791" priority="910" operator="containsText" text="F">
      <formula>NOT(ISERROR(SEARCH("F",H231)))</formula>
    </cfRule>
  </conditionalFormatting>
  <conditionalFormatting sqref="H90">
    <cfRule type="containsText" dxfId="790" priority="909" operator="containsText" text="F">
      <formula>NOT(ISERROR(SEARCH("F",H90)))</formula>
    </cfRule>
  </conditionalFormatting>
  <conditionalFormatting sqref="I90">
    <cfRule type="containsText" dxfId="789" priority="908" operator="containsText" text="F">
      <formula>NOT(ISERROR(SEARCH("F",I90)))</formula>
    </cfRule>
  </conditionalFormatting>
  <conditionalFormatting sqref="J90">
    <cfRule type="containsText" dxfId="788" priority="907" operator="containsText" text="F">
      <formula>NOT(ISERROR(SEARCH("F",J90)))</formula>
    </cfRule>
  </conditionalFormatting>
  <conditionalFormatting sqref="L90">
    <cfRule type="containsText" dxfId="787" priority="906" operator="containsText" text="F">
      <formula>NOT(ISERROR(SEARCH("F",L90)))</formula>
    </cfRule>
  </conditionalFormatting>
  <conditionalFormatting sqref="K90">
    <cfRule type="containsText" dxfId="786" priority="905" operator="containsText" text="F">
      <formula>NOT(ISERROR(SEARCH("F",K90)))</formula>
    </cfRule>
  </conditionalFormatting>
  <conditionalFormatting sqref="H90:J90">
    <cfRule type="cellIs" dxfId="785" priority="904" operator="between">
      <formula>0</formula>
      <formula>49</formula>
    </cfRule>
  </conditionalFormatting>
  <conditionalFormatting sqref="K90">
    <cfRule type="containsText" dxfId="784" priority="903" operator="containsText" text="F">
      <formula>NOT(ISERROR(SEARCH("F",K90)))</formula>
    </cfRule>
  </conditionalFormatting>
  <conditionalFormatting sqref="K90">
    <cfRule type="cellIs" dxfId="783" priority="902" operator="between">
      <formula>0</formula>
      <formula>49</formula>
    </cfRule>
  </conditionalFormatting>
  <conditionalFormatting sqref="L90">
    <cfRule type="containsText" dxfId="782" priority="901" operator="containsText" text="F">
      <formula>NOT(ISERROR(SEARCH("F",L90)))</formula>
    </cfRule>
  </conditionalFormatting>
  <conditionalFormatting sqref="L90">
    <cfRule type="cellIs" dxfId="781" priority="900" operator="between">
      <formula>0</formula>
      <formula>49</formula>
    </cfRule>
  </conditionalFormatting>
  <conditionalFormatting sqref="G90">
    <cfRule type="cellIs" dxfId="780" priority="899" operator="between">
      <formula>0</formula>
      <formula>24</formula>
    </cfRule>
  </conditionalFormatting>
  <conditionalFormatting sqref="I111:J111">
    <cfRule type="containsText" dxfId="779" priority="887" operator="containsText" text="F">
      <formula>NOT(ISERROR(SEARCH("F",I111)))</formula>
    </cfRule>
  </conditionalFormatting>
  <conditionalFormatting sqref="I111:J111">
    <cfRule type="cellIs" dxfId="778" priority="886" operator="between">
      <formula>0</formula>
      <formula>49</formula>
    </cfRule>
  </conditionalFormatting>
  <conditionalFormatting sqref="L111">
    <cfRule type="containsText" dxfId="777" priority="885" operator="containsText" text="F">
      <formula>NOT(ISERROR(SEARCH("F",L111)))</formula>
    </cfRule>
  </conditionalFormatting>
  <conditionalFormatting sqref="L111">
    <cfRule type="cellIs" dxfId="776" priority="884" operator="between">
      <formula>0</formula>
      <formula>49</formula>
    </cfRule>
  </conditionalFormatting>
  <conditionalFormatting sqref="J112">
    <cfRule type="containsText" dxfId="775" priority="883" operator="containsText" text="F">
      <formula>NOT(ISERROR(SEARCH("F",J112)))</formula>
    </cfRule>
  </conditionalFormatting>
  <conditionalFormatting sqref="L112">
    <cfRule type="containsText" dxfId="774" priority="882" operator="containsText" text="F">
      <formula>NOT(ISERROR(SEARCH("F",L112)))</formula>
    </cfRule>
  </conditionalFormatting>
  <conditionalFormatting sqref="H118">
    <cfRule type="containsText" dxfId="773" priority="881" operator="containsText" text="F">
      <formula>NOT(ISERROR(SEARCH("F",H118)))</formula>
    </cfRule>
  </conditionalFormatting>
  <conditionalFormatting sqref="I118">
    <cfRule type="containsText" dxfId="772" priority="880" operator="containsText" text="F">
      <formula>NOT(ISERROR(SEARCH("F",I118)))</formula>
    </cfRule>
  </conditionalFormatting>
  <conditionalFormatting sqref="J118">
    <cfRule type="containsText" dxfId="771" priority="879" operator="containsText" text="F">
      <formula>NOT(ISERROR(SEARCH("F",J118)))</formula>
    </cfRule>
  </conditionalFormatting>
  <conditionalFormatting sqref="L118">
    <cfRule type="containsText" dxfId="770" priority="878" operator="containsText" text="F">
      <formula>NOT(ISERROR(SEARCH("F",L118)))</formula>
    </cfRule>
  </conditionalFormatting>
  <conditionalFormatting sqref="K118">
    <cfRule type="containsText" dxfId="769" priority="877" operator="containsText" text="F">
      <formula>NOT(ISERROR(SEARCH("F",K118)))</formula>
    </cfRule>
  </conditionalFormatting>
  <conditionalFormatting sqref="H118:J118">
    <cfRule type="cellIs" dxfId="768" priority="876" operator="between">
      <formula>0</formula>
      <formula>49</formula>
    </cfRule>
  </conditionalFormatting>
  <conditionalFormatting sqref="K118">
    <cfRule type="containsText" dxfId="767" priority="875" operator="containsText" text="F">
      <formula>NOT(ISERROR(SEARCH("F",K118)))</formula>
    </cfRule>
  </conditionalFormatting>
  <conditionalFormatting sqref="K118">
    <cfRule type="cellIs" dxfId="766" priority="874" operator="between">
      <formula>0</formula>
      <formula>49</formula>
    </cfRule>
  </conditionalFormatting>
  <conditionalFormatting sqref="L118">
    <cfRule type="containsText" dxfId="765" priority="873" operator="containsText" text="F">
      <formula>NOT(ISERROR(SEARCH("F",L118)))</formula>
    </cfRule>
  </conditionalFormatting>
  <conditionalFormatting sqref="L118">
    <cfRule type="cellIs" dxfId="764" priority="872" operator="between">
      <formula>0</formula>
      <formula>49</formula>
    </cfRule>
  </conditionalFormatting>
  <conditionalFormatting sqref="G118">
    <cfRule type="cellIs" dxfId="763" priority="871" operator="between">
      <formula>0</formula>
      <formula>24</formula>
    </cfRule>
  </conditionalFormatting>
  <conditionalFormatting sqref="H132">
    <cfRule type="containsText" dxfId="762" priority="870" operator="containsText" text="F">
      <formula>NOT(ISERROR(SEARCH("F",H132)))</formula>
    </cfRule>
  </conditionalFormatting>
  <conditionalFormatting sqref="I132">
    <cfRule type="containsText" dxfId="761" priority="869" operator="containsText" text="F">
      <formula>NOT(ISERROR(SEARCH("F",I132)))</formula>
    </cfRule>
  </conditionalFormatting>
  <conditionalFormatting sqref="J132">
    <cfRule type="containsText" dxfId="760" priority="868" operator="containsText" text="F">
      <formula>NOT(ISERROR(SEARCH("F",J132)))</formula>
    </cfRule>
  </conditionalFormatting>
  <conditionalFormatting sqref="L132">
    <cfRule type="containsText" dxfId="759" priority="867" operator="containsText" text="F">
      <formula>NOT(ISERROR(SEARCH("F",L132)))</formula>
    </cfRule>
  </conditionalFormatting>
  <conditionalFormatting sqref="K132">
    <cfRule type="containsText" dxfId="758" priority="866" operator="containsText" text="F">
      <formula>NOT(ISERROR(SEARCH("F",K132)))</formula>
    </cfRule>
  </conditionalFormatting>
  <conditionalFormatting sqref="H132:J132">
    <cfRule type="cellIs" dxfId="757" priority="865" operator="between">
      <formula>0</formula>
      <formula>49</formula>
    </cfRule>
  </conditionalFormatting>
  <conditionalFormatting sqref="K132">
    <cfRule type="containsText" dxfId="756" priority="864" operator="containsText" text="F">
      <formula>NOT(ISERROR(SEARCH("F",K132)))</formula>
    </cfRule>
  </conditionalFormatting>
  <conditionalFormatting sqref="K132">
    <cfRule type="cellIs" dxfId="755" priority="863" operator="between">
      <formula>0</formula>
      <formula>49</formula>
    </cfRule>
  </conditionalFormatting>
  <conditionalFormatting sqref="L132">
    <cfRule type="containsText" dxfId="754" priority="862" operator="containsText" text="F">
      <formula>NOT(ISERROR(SEARCH("F",L132)))</formula>
    </cfRule>
  </conditionalFormatting>
  <conditionalFormatting sqref="L132">
    <cfRule type="cellIs" dxfId="753" priority="861" operator="between">
      <formula>0</formula>
      <formula>49</formula>
    </cfRule>
  </conditionalFormatting>
  <conditionalFormatting sqref="G132">
    <cfRule type="cellIs" dxfId="752" priority="860" operator="between">
      <formula>0</formula>
      <formula>24</formula>
    </cfRule>
  </conditionalFormatting>
  <conditionalFormatting sqref="H188">
    <cfRule type="containsText" dxfId="751" priority="859" operator="containsText" text="F">
      <formula>NOT(ISERROR(SEARCH("F",H188)))</formula>
    </cfRule>
  </conditionalFormatting>
  <conditionalFormatting sqref="I188">
    <cfRule type="containsText" dxfId="750" priority="858" operator="containsText" text="F">
      <formula>NOT(ISERROR(SEARCH("F",I188)))</formula>
    </cfRule>
  </conditionalFormatting>
  <conditionalFormatting sqref="J188">
    <cfRule type="containsText" dxfId="749" priority="857" operator="containsText" text="F">
      <formula>NOT(ISERROR(SEARCH("F",J188)))</formula>
    </cfRule>
  </conditionalFormatting>
  <conditionalFormatting sqref="L188">
    <cfRule type="containsText" dxfId="748" priority="856" operator="containsText" text="F">
      <formula>NOT(ISERROR(SEARCH("F",L188)))</formula>
    </cfRule>
  </conditionalFormatting>
  <conditionalFormatting sqref="K188">
    <cfRule type="containsText" dxfId="747" priority="855" operator="containsText" text="F">
      <formula>NOT(ISERROR(SEARCH("F",K188)))</formula>
    </cfRule>
  </conditionalFormatting>
  <conditionalFormatting sqref="H188:J188">
    <cfRule type="cellIs" dxfId="746" priority="854" operator="between">
      <formula>0</formula>
      <formula>49</formula>
    </cfRule>
  </conditionalFormatting>
  <conditionalFormatting sqref="K188">
    <cfRule type="containsText" dxfId="745" priority="853" operator="containsText" text="F">
      <formula>NOT(ISERROR(SEARCH("F",K188)))</formula>
    </cfRule>
  </conditionalFormatting>
  <conditionalFormatting sqref="K188">
    <cfRule type="cellIs" dxfId="744" priority="852" operator="between">
      <formula>0</formula>
      <formula>49</formula>
    </cfRule>
  </conditionalFormatting>
  <conditionalFormatting sqref="L188">
    <cfRule type="containsText" dxfId="743" priority="851" operator="containsText" text="F">
      <formula>NOT(ISERROR(SEARCH("F",L188)))</formula>
    </cfRule>
  </conditionalFormatting>
  <conditionalFormatting sqref="L188">
    <cfRule type="cellIs" dxfId="742" priority="850" operator="between">
      <formula>0</formula>
      <formula>49</formula>
    </cfRule>
  </conditionalFormatting>
  <conditionalFormatting sqref="G188">
    <cfRule type="cellIs" dxfId="741" priority="849" operator="between">
      <formula>0</formula>
      <formula>24</formula>
    </cfRule>
  </conditionalFormatting>
  <conditionalFormatting sqref="H195">
    <cfRule type="containsText" dxfId="740" priority="848" operator="containsText" text="F">
      <formula>NOT(ISERROR(SEARCH("F",H195)))</formula>
    </cfRule>
  </conditionalFormatting>
  <conditionalFormatting sqref="I195">
    <cfRule type="containsText" dxfId="739" priority="847" operator="containsText" text="F">
      <formula>NOT(ISERROR(SEARCH("F",I195)))</formula>
    </cfRule>
  </conditionalFormatting>
  <conditionalFormatting sqref="J195">
    <cfRule type="containsText" dxfId="738" priority="846" operator="containsText" text="F">
      <formula>NOT(ISERROR(SEARCH("F",J195)))</formula>
    </cfRule>
  </conditionalFormatting>
  <conditionalFormatting sqref="L195">
    <cfRule type="containsText" dxfId="737" priority="845" operator="containsText" text="F">
      <formula>NOT(ISERROR(SEARCH("F",L195)))</formula>
    </cfRule>
  </conditionalFormatting>
  <conditionalFormatting sqref="K195">
    <cfRule type="containsText" dxfId="736" priority="844" operator="containsText" text="F">
      <formula>NOT(ISERROR(SEARCH("F",K195)))</formula>
    </cfRule>
  </conditionalFormatting>
  <conditionalFormatting sqref="H195:J195">
    <cfRule type="cellIs" dxfId="735" priority="843" operator="between">
      <formula>0</formula>
      <formula>49</formula>
    </cfRule>
  </conditionalFormatting>
  <conditionalFormatting sqref="K195">
    <cfRule type="containsText" dxfId="734" priority="842" operator="containsText" text="F">
      <formula>NOT(ISERROR(SEARCH("F",K195)))</formula>
    </cfRule>
  </conditionalFormatting>
  <conditionalFormatting sqref="K195">
    <cfRule type="cellIs" dxfId="733" priority="841" operator="between">
      <formula>0</formula>
      <formula>49</formula>
    </cfRule>
  </conditionalFormatting>
  <conditionalFormatting sqref="L195">
    <cfRule type="containsText" dxfId="732" priority="840" operator="containsText" text="F">
      <formula>NOT(ISERROR(SEARCH("F",L195)))</formula>
    </cfRule>
  </conditionalFormatting>
  <conditionalFormatting sqref="L195">
    <cfRule type="cellIs" dxfId="731" priority="839" operator="between">
      <formula>0</formula>
      <formula>49</formula>
    </cfRule>
  </conditionalFormatting>
  <conditionalFormatting sqref="G195">
    <cfRule type="cellIs" dxfId="730" priority="838" operator="between">
      <formula>0</formula>
      <formula>24</formula>
    </cfRule>
  </conditionalFormatting>
  <conditionalFormatting sqref="H237">
    <cfRule type="containsText" dxfId="729" priority="837" operator="containsText" text="F">
      <formula>NOT(ISERROR(SEARCH("F",H237)))</formula>
    </cfRule>
  </conditionalFormatting>
  <conditionalFormatting sqref="I237">
    <cfRule type="containsText" dxfId="728" priority="836" operator="containsText" text="F">
      <formula>NOT(ISERROR(SEARCH("F",I237)))</formula>
    </cfRule>
  </conditionalFormatting>
  <conditionalFormatting sqref="J237">
    <cfRule type="containsText" dxfId="727" priority="835" operator="containsText" text="F">
      <formula>NOT(ISERROR(SEARCH("F",J237)))</formula>
    </cfRule>
  </conditionalFormatting>
  <conditionalFormatting sqref="L237">
    <cfRule type="containsText" dxfId="726" priority="834" operator="containsText" text="F">
      <formula>NOT(ISERROR(SEARCH("F",L237)))</formula>
    </cfRule>
  </conditionalFormatting>
  <conditionalFormatting sqref="K237">
    <cfRule type="containsText" dxfId="725" priority="833" operator="containsText" text="F">
      <formula>NOT(ISERROR(SEARCH("F",K237)))</formula>
    </cfRule>
  </conditionalFormatting>
  <conditionalFormatting sqref="H237:J237">
    <cfRule type="cellIs" dxfId="724" priority="832" operator="between">
      <formula>0</formula>
      <formula>49</formula>
    </cfRule>
  </conditionalFormatting>
  <conditionalFormatting sqref="K237">
    <cfRule type="containsText" dxfId="723" priority="831" operator="containsText" text="F">
      <formula>NOT(ISERROR(SEARCH("F",K237)))</formula>
    </cfRule>
  </conditionalFormatting>
  <conditionalFormatting sqref="K237">
    <cfRule type="cellIs" dxfId="722" priority="830" operator="between">
      <formula>0</formula>
      <formula>49</formula>
    </cfRule>
  </conditionalFormatting>
  <conditionalFormatting sqref="L237">
    <cfRule type="containsText" dxfId="721" priority="829" operator="containsText" text="F">
      <formula>NOT(ISERROR(SEARCH("F",L237)))</formula>
    </cfRule>
  </conditionalFormatting>
  <conditionalFormatting sqref="L237">
    <cfRule type="cellIs" dxfId="720" priority="828" operator="between">
      <formula>0</formula>
      <formula>49</formula>
    </cfRule>
  </conditionalFormatting>
  <conditionalFormatting sqref="G237">
    <cfRule type="cellIs" dxfId="719" priority="827" operator="between">
      <formula>0</formula>
      <formula>24</formula>
    </cfRule>
  </conditionalFormatting>
  <conditionalFormatting sqref="H244">
    <cfRule type="containsText" dxfId="718" priority="826" operator="containsText" text="F">
      <formula>NOT(ISERROR(SEARCH("F",H244)))</formula>
    </cfRule>
  </conditionalFormatting>
  <conditionalFormatting sqref="I244">
    <cfRule type="containsText" dxfId="717" priority="825" operator="containsText" text="F">
      <formula>NOT(ISERROR(SEARCH("F",I244)))</formula>
    </cfRule>
  </conditionalFormatting>
  <conditionalFormatting sqref="J244">
    <cfRule type="containsText" dxfId="716" priority="824" operator="containsText" text="F">
      <formula>NOT(ISERROR(SEARCH("F",J244)))</formula>
    </cfRule>
  </conditionalFormatting>
  <conditionalFormatting sqref="L244">
    <cfRule type="containsText" dxfId="715" priority="823" operator="containsText" text="F">
      <formula>NOT(ISERROR(SEARCH("F",L244)))</formula>
    </cfRule>
  </conditionalFormatting>
  <conditionalFormatting sqref="K244">
    <cfRule type="containsText" dxfId="714" priority="822" operator="containsText" text="F">
      <formula>NOT(ISERROR(SEARCH("F",K244)))</formula>
    </cfRule>
  </conditionalFormatting>
  <conditionalFormatting sqref="H244:J244">
    <cfRule type="cellIs" dxfId="713" priority="821" operator="between">
      <formula>0</formula>
      <formula>49</formula>
    </cfRule>
  </conditionalFormatting>
  <conditionalFormatting sqref="K244">
    <cfRule type="containsText" dxfId="712" priority="820" operator="containsText" text="F">
      <formula>NOT(ISERROR(SEARCH("F",K244)))</formula>
    </cfRule>
  </conditionalFormatting>
  <conditionalFormatting sqref="K244">
    <cfRule type="cellIs" dxfId="711" priority="819" operator="between">
      <formula>0</formula>
      <formula>49</formula>
    </cfRule>
  </conditionalFormatting>
  <conditionalFormatting sqref="L244">
    <cfRule type="containsText" dxfId="710" priority="818" operator="containsText" text="F">
      <formula>NOT(ISERROR(SEARCH("F",L244)))</formula>
    </cfRule>
  </conditionalFormatting>
  <conditionalFormatting sqref="L244">
    <cfRule type="cellIs" dxfId="709" priority="817" operator="between">
      <formula>0</formula>
      <formula>49</formula>
    </cfRule>
  </conditionalFormatting>
  <conditionalFormatting sqref="G244">
    <cfRule type="cellIs" dxfId="708" priority="816" operator="between">
      <formula>0</formula>
      <formula>24</formula>
    </cfRule>
  </conditionalFormatting>
  <conditionalFormatting sqref="J70 J72">
    <cfRule type="containsText" dxfId="707" priority="815" operator="containsText" text="F">
      <formula>NOT(ISERROR(SEARCH("F",J70)))</formula>
    </cfRule>
  </conditionalFormatting>
  <conditionalFormatting sqref="J71">
    <cfRule type="containsText" dxfId="706" priority="814" operator="containsText" text="F">
      <formula>NOT(ISERROR(SEARCH("F",J71)))</formula>
    </cfRule>
  </conditionalFormatting>
  <conditionalFormatting sqref="J71">
    <cfRule type="containsText" dxfId="705" priority="813" operator="containsText" text="F">
      <formula>NOT(ISERROR(SEARCH("F",J71)))</formula>
    </cfRule>
  </conditionalFormatting>
  <conditionalFormatting sqref="L70 L72">
    <cfRule type="containsText" dxfId="704" priority="812" operator="containsText" text="F">
      <formula>NOT(ISERROR(SEARCH("F",L70)))</formula>
    </cfRule>
  </conditionalFormatting>
  <conditionalFormatting sqref="L71">
    <cfRule type="containsText" dxfId="703" priority="811" operator="containsText" text="F">
      <formula>NOT(ISERROR(SEARCH("F",L71)))</formula>
    </cfRule>
  </conditionalFormatting>
  <conditionalFormatting sqref="L71">
    <cfRule type="containsText" dxfId="702" priority="810" operator="containsText" text="F">
      <formula>NOT(ISERROR(SEARCH("F",L71)))</formula>
    </cfRule>
  </conditionalFormatting>
  <conditionalFormatting sqref="U14">
    <cfRule type="containsText" dxfId="701" priority="809" operator="containsText" text="F">
      <formula>NOT(ISERROR(SEARCH("F",U14)))</formula>
    </cfRule>
  </conditionalFormatting>
  <conditionalFormatting sqref="U21">
    <cfRule type="containsText" dxfId="700" priority="808" operator="containsText" text="F">
      <formula>NOT(ISERROR(SEARCH("F",U21)))</formula>
    </cfRule>
  </conditionalFormatting>
  <conditionalFormatting sqref="U28">
    <cfRule type="containsText" dxfId="699" priority="807" operator="containsText" text="F">
      <formula>NOT(ISERROR(SEARCH("F",U28)))</formula>
    </cfRule>
  </conditionalFormatting>
  <conditionalFormatting sqref="U35">
    <cfRule type="containsText" dxfId="698" priority="806" operator="containsText" text="F">
      <formula>NOT(ISERROR(SEARCH("F",U35)))</formula>
    </cfRule>
  </conditionalFormatting>
  <conditionalFormatting sqref="U49">
    <cfRule type="containsText" dxfId="697" priority="805" operator="containsText" text="F">
      <formula>NOT(ISERROR(SEARCH("F",U49)))</formula>
    </cfRule>
  </conditionalFormatting>
  <conditionalFormatting sqref="T61">
    <cfRule type="containsText" dxfId="696" priority="804" operator="containsText" text="F">
      <formula>NOT(ISERROR(SEARCH("F",T61)))</formula>
    </cfRule>
  </conditionalFormatting>
  <conditionalFormatting sqref="T61">
    <cfRule type="containsText" dxfId="695" priority="803" operator="containsText" text="F">
      <formula>NOT(ISERROR(SEARCH("F",T61)))</formula>
    </cfRule>
  </conditionalFormatting>
  <conditionalFormatting sqref="T82">
    <cfRule type="containsText" dxfId="694" priority="802" operator="containsText" text="F">
      <formula>NOT(ISERROR(SEARCH("F",T82)))</formula>
    </cfRule>
  </conditionalFormatting>
  <conditionalFormatting sqref="T82">
    <cfRule type="containsText" dxfId="693" priority="801" operator="containsText" text="F">
      <formula>NOT(ISERROR(SEARCH("F",T82)))</formula>
    </cfRule>
  </conditionalFormatting>
  <conditionalFormatting sqref="T89">
    <cfRule type="containsText" dxfId="692" priority="800" operator="containsText" text="F">
      <formula>NOT(ISERROR(SEARCH("F",T89)))</formula>
    </cfRule>
  </conditionalFormatting>
  <conditionalFormatting sqref="T89">
    <cfRule type="containsText" dxfId="691" priority="799" operator="containsText" text="F">
      <formula>NOT(ISERROR(SEARCH("F",T89)))</formula>
    </cfRule>
  </conditionalFormatting>
  <conditionalFormatting sqref="G98">
    <cfRule type="containsText" dxfId="690" priority="798" operator="containsText" text="F">
      <formula>NOT(ISERROR(SEARCH("F",G98)))</formula>
    </cfRule>
  </conditionalFormatting>
  <conditionalFormatting sqref="I97:I98">
    <cfRule type="containsText" dxfId="689" priority="797" operator="containsText" text="F">
      <formula>NOT(ISERROR(SEARCH("F",I97)))</formula>
    </cfRule>
  </conditionalFormatting>
  <conditionalFormatting sqref="J97:J98">
    <cfRule type="containsText" dxfId="688" priority="796" operator="containsText" text="F">
      <formula>NOT(ISERROR(SEARCH("F",J97)))</formula>
    </cfRule>
  </conditionalFormatting>
  <conditionalFormatting sqref="L97:L98">
    <cfRule type="containsText" dxfId="687" priority="795" operator="containsText" text="F">
      <formula>NOT(ISERROR(SEARCH("F",L97)))</formula>
    </cfRule>
  </conditionalFormatting>
  <conditionalFormatting sqref="K97:K98">
    <cfRule type="containsText" dxfId="686" priority="794" operator="containsText" text="F">
      <formula>NOT(ISERROR(SEARCH("F",K97)))</formula>
    </cfRule>
  </conditionalFormatting>
  <conditionalFormatting sqref="I97:J97">
    <cfRule type="cellIs" dxfId="685" priority="793" operator="between">
      <formula>0</formula>
      <formula>49</formula>
    </cfRule>
  </conditionalFormatting>
  <conditionalFormatting sqref="K97:K98">
    <cfRule type="containsText" dxfId="684" priority="792" operator="containsText" text="F">
      <formula>NOT(ISERROR(SEARCH("F",K97)))</formula>
    </cfRule>
  </conditionalFormatting>
  <conditionalFormatting sqref="K97">
    <cfRule type="cellIs" dxfId="683" priority="791" operator="between">
      <formula>0</formula>
      <formula>49</formula>
    </cfRule>
  </conditionalFormatting>
  <conditionalFormatting sqref="L97:L98">
    <cfRule type="containsText" dxfId="682" priority="790" operator="containsText" text="F">
      <formula>NOT(ISERROR(SEARCH("F",L97)))</formula>
    </cfRule>
  </conditionalFormatting>
  <conditionalFormatting sqref="L97">
    <cfRule type="cellIs" dxfId="681" priority="789" operator="between">
      <formula>0</formula>
      <formula>49</formula>
    </cfRule>
  </conditionalFormatting>
  <conditionalFormatting sqref="G97">
    <cfRule type="cellIs" dxfId="680" priority="788" operator="between">
      <formula>0</formula>
      <formula>24</formula>
    </cfRule>
  </conditionalFormatting>
  <conditionalFormatting sqref="H98">
    <cfRule type="containsText" dxfId="679" priority="787" operator="containsText" text="F">
      <formula>NOT(ISERROR(SEARCH("F",H98)))</formula>
    </cfRule>
  </conditionalFormatting>
  <conditionalFormatting sqref="U56">
    <cfRule type="containsText" dxfId="678" priority="786" operator="containsText" text="F">
      <formula>NOT(ISERROR(SEARCH("F",U56)))</formula>
    </cfRule>
  </conditionalFormatting>
  <conditionalFormatting sqref="U70">
    <cfRule type="containsText" dxfId="677" priority="785" operator="containsText" text="F">
      <formula>NOT(ISERROR(SEARCH("F",U70)))</formula>
    </cfRule>
  </conditionalFormatting>
  <conditionalFormatting sqref="U77">
    <cfRule type="containsText" dxfId="676" priority="784" operator="containsText" text="F">
      <formula>NOT(ISERROR(SEARCH("F",U77)))</formula>
    </cfRule>
  </conditionalFormatting>
  <conditionalFormatting sqref="U98">
    <cfRule type="containsText" dxfId="675" priority="783" operator="containsText" text="F">
      <formula>NOT(ISERROR(SEARCH("F",U98)))</formula>
    </cfRule>
  </conditionalFormatting>
  <conditionalFormatting sqref="U112">
    <cfRule type="containsText" dxfId="674" priority="782" operator="containsText" text="F">
      <formula>NOT(ISERROR(SEARCH("F",U112)))</formula>
    </cfRule>
  </conditionalFormatting>
  <conditionalFormatting sqref="U126">
    <cfRule type="containsText" dxfId="673" priority="781" operator="containsText" text="F">
      <formula>NOT(ISERROR(SEARCH("F",U126)))</formula>
    </cfRule>
  </conditionalFormatting>
  <conditionalFormatting sqref="U140">
    <cfRule type="containsText" dxfId="672" priority="779" operator="containsText" text="F">
      <formula>NOT(ISERROR(SEARCH("F",U140)))</formula>
    </cfRule>
  </conditionalFormatting>
  <conditionalFormatting sqref="U147">
    <cfRule type="containsText" dxfId="671" priority="778" operator="containsText" text="F">
      <formula>NOT(ISERROR(SEARCH("F",U147)))</formula>
    </cfRule>
  </conditionalFormatting>
  <conditionalFormatting sqref="U154">
    <cfRule type="containsText" dxfId="670" priority="777" operator="containsText" text="F">
      <formula>NOT(ISERROR(SEARCH("F",U154)))</formula>
    </cfRule>
  </conditionalFormatting>
  <conditionalFormatting sqref="U175">
    <cfRule type="containsText" dxfId="669" priority="776" operator="containsText" text="F">
      <formula>NOT(ISERROR(SEARCH("F",U175)))</formula>
    </cfRule>
  </conditionalFormatting>
  <conditionalFormatting sqref="U182">
    <cfRule type="containsText" dxfId="668" priority="775" operator="containsText" text="F">
      <formula>NOT(ISERROR(SEARCH("F",U182)))</formula>
    </cfRule>
  </conditionalFormatting>
  <conditionalFormatting sqref="U203">
    <cfRule type="containsText" dxfId="667" priority="774" operator="containsText" text="F">
      <formula>NOT(ISERROR(SEARCH("F",U203)))</formula>
    </cfRule>
  </conditionalFormatting>
  <conditionalFormatting sqref="U210">
    <cfRule type="containsText" dxfId="666" priority="773" operator="containsText" text="F">
      <formula>NOT(ISERROR(SEARCH("F",U210)))</formula>
    </cfRule>
  </conditionalFormatting>
  <conditionalFormatting sqref="U217">
    <cfRule type="containsText" dxfId="665" priority="772" operator="containsText" text="F">
      <formula>NOT(ISERROR(SEARCH("F",U217)))</formula>
    </cfRule>
  </conditionalFormatting>
  <conditionalFormatting sqref="Y21">
    <cfRule type="containsText" dxfId="664" priority="771" operator="containsText" text="F">
      <formula>NOT(ISERROR(SEARCH("F",Y21)))</formula>
    </cfRule>
  </conditionalFormatting>
  <conditionalFormatting sqref="Y21">
    <cfRule type="containsText" dxfId="663" priority="770" operator="containsText" text="F">
      <formula>NOT(ISERROR(SEARCH("F",Y21)))</formula>
    </cfRule>
  </conditionalFormatting>
  <conditionalFormatting sqref="Y21">
    <cfRule type="containsText" dxfId="662" priority="769" operator="containsText" text="F">
      <formula>NOT(ISERROR(SEARCH("F",Y21)))</formula>
    </cfRule>
  </conditionalFormatting>
  <conditionalFormatting sqref="Y28">
    <cfRule type="containsText" dxfId="661" priority="768" operator="containsText" text="F">
      <formula>NOT(ISERROR(SEARCH("F",Y28)))</formula>
    </cfRule>
  </conditionalFormatting>
  <conditionalFormatting sqref="Y28">
    <cfRule type="containsText" dxfId="660" priority="767" operator="containsText" text="F">
      <formula>NOT(ISERROR(SEARCH("F",Y28)))</formula>
    </cfRule>
  </conditionalFormatting>
  <conditionalFormatting sqref="Y28">
    <cfRule type="containsText" dxfId="659" priority="766" operator="containsText" text="F">
      <formula>NOT(ISERROR(SEARCH("F",Y28)))</formula>
    </cfRule>
  </conditionalFormatting>
  <conditionalFormatting sqref="Y35">
    <cfRule type="containsText" dxfId="658" priority="765" operator="containsText" text="F">
      <formula>NOT(ISERROR(SEARCH("F",Y35)))</formula>
    </cfRule>
  </conditionalFormatting>
  <conditionalFormatting sqref="Y35">
    <cfRule type="containsText" dxfId="657" priority="764" operator="containsText" text="F">
      <formula>NOT(ISERROR(SEARCH("F",Y35)))</formula>
    </cfRule>
  </conditionalFormatting>
  <conditionalFormatting sqref="Y35">
    <cfRule type="containsText" dxfId="656" priority="763" operator="containsText" text="F">
      <formula>NOT(ISERROR(SEARCH("F",Y35)))</formula>
    </cfRule>
  </conditionalFormatting>
  <conditionalFormatting sqref="Y49">
    <cfRule type="containsText" dxfId="655" priority="762" operator="containsText" text="F">
      <formula>NOT(ISERROR(SEARCH("F",Y49)))</formula>
    </cfRule>
  </conditionalFormatting>
  <conditionalFormatting sqref="Y49">
    <cfRule type="containsText" dxfId="654" priority="761" operator="containsText" text="F">
      <formula>NOT(ISERROR(SEARCH("F",Y49)))</formula>
    </cfRule>
  </conditionalFormatting>
  <conditionalFormatting sqref="Y49">
    <cfRule type="containsText" dxfId="653" priority="760" operator="containsText" text="F">
      <formula>NOT(ISERROR(SEARCH("F",Y49)))</formula>
    </cfRule>
  </conditionalFormatting>
  <conditionalFormatting sqref="Y56">
    <cfRule type="containsText" dxfId="652" priority="759" operator="containsText" text="F">
      <formula>NOT(ISERROR(SEARCH("F",Y56)))</formula>
    </cfRule>
  </conditionalFormatting>
  <conditionalFormatting sqref="Y56">
    <cfRule type="containsText" dxfId="651" priority="758" operator="containsText" text="F">
      <formula>NOT(ISERROR(SEARCH("F",Y56)))</formula>
    </cfRule>
  </conditionalFormatting>
  <conditionalFormatting sqref="Y56">
    <cfRule type="containsText" dxfId="650" priority="757" operator="containsText" text="F">
      <formula>NOT(ISERROR(SEARCH("F",Y56)))</formula>
    </cfRule>
  </conditionalFormatting>
  <conditionalFormatting sqref="Y70">
    <cfRule type="containsText" dxfId="649" priority="756" operator="containsText" text="F">
      <formula>NOT(ISERROR(SEARCH("F",Y70)))</formula>
    </cfRule>
  </conditionalFormatting>
  <conditionalFormatting sqref="Y70">
    <cfRule type="containsText" dxfId="648" priority="755" operator="containsText" text="F">
      <formula>NOT(ISERROR(SEARCH("F",Y70)))</formula>
    </cfRule>
  </conditionalFormatting>
  <conditionalFormatting sqref="Y70">
    <cfRule type="containsText" dxfId="647" priority="754" operator="containsText" text="F">
      <formula>NOT(ISERROR(SEARCH("F",Y70)))</formula>
    </cfRule>
  </conditionalFormatting>
  <conditionalFormatting sqref="Y77">
    <cfRule type="containsText" dxfId="646" priority="753" operator="containsText" text="F">
      <formula>NOT(ISERROR(SEARCH("F",Y77)))</formula>
    </cfRule>
  </conditionalFormatting>
  <conditionalFormatting sqref="Y77">
    <cfRule type="containsText" dxfId="645" priority="752" operator="containsText" text="F">
      <formula>NOT(ISERROR(SEARCH("F",Y77)))</formula>
    </cfRule>
  </conditionalFormatting>
  <conditionalFormatting sqref="Y77">
    <cfRule type="containsText" dxfId="644" priority="751" operator="containsText" text="F">
      <formula>NOT(ISERROR(SEARCH("F",Y77)))</formula>
    </cfRule>
  </conditionalFormatting>
  <conditionalFormatting sqref="Y98">
    <cfRule type="containsText" dxfId="643" priority="750" operator="containsText" text="F">
      <formula>NOT(ISERROR(SEARCH("F",Y98)))</formula>
    </cfRule>
  </conditionalFormatting>
  <conditionalFormatting sqref="Y98">
    <cfRule type="containsText" dxfId="642" priority="749" operator="containsText" text="F">
      <formula>NOT(ISERROR(SEARCH("F",Y98)))</formula>
    </cfRule>
  </conditionalFormatting>
  <conditionalFormatting sqref="Y98">
    <cfRule type="containsText" dxfId="641" priority="748" operator="containsText" text="F">
      <formula>NOT(ISERROR(SEARCH("F",Y98)))</formula>
    </cfRule>
  </conditionalFormatting>
  <conditionalFormatting sqref="Y112">
    <cfRule type="containsText" dxfId="640" priority="747" operator="containsText" text="F">
      <formula>NOT(ISERROR(SEARCH("F",Y112)))</formula>
    </cfRule>
  </conditionalFormatting>
  <conditionalFormatting sqref="Y112">
    <cfRule type="containsText" dxfId="639" priority="746" operator="containsText" text="F">
      <formula>NOT(ISERROR(SEARCH("F",Y112)))</formula>
    </cfRule>
  </conditionalFormatting>
  <conditionalFormatting sqref="Y112">
    <cfRule type="containsText" dxfId="638" priority="745" operator="containsText" text="F">
      <formula>NOT(ISERROR(SEARCH("F",Y112)))</formula>
    </cfRule>
  </conditionalFormatting>
  <conditionalFormatting sqref="Y126">
    <cfRule type="containsText" dxfId="637" priority="744" operator="containsText" text="F">
      <formula>NOT(ISERROR(SEARCH("F",Y126)))</formula>
    </cfRule>
  </conditionalFormatting>
  <conditionalFormatting sqref="Y126">
    <cfRule type="containsText" dxfId="636" priority="743" operator="containsText" text="F">
      <formula>NOT(ISERROR(SEARCH("F",Y126)))</formula>
    </cfRule>
  </conditionalFormatting>
  <conditionalFormatting sqref="Y126">
    <cfRule type="containsText" dxfId="635" priority="742" operator="containsText" text="F">
      <formula>NOT(ISERROR(SEARCH("F",Y126)))</formula>
    </cfRule>
  </conditionalFormatting>
  <conditionalFormatting sqref="Y140">
    <cfRule type="containsText" dxfId="634" priority="738" operator="containsText" text="F">
      <formula>NOT(ISERROR(SEARCH("F",Y140)))</formula>
    </cfRule>
  </conditionalFormatting>
  <conditionalFormatting sqref="Y140">
    <cfRule type="containsText" dxfId="633" priority="737" operator="containsText" text="F">
      <formula>NOT(ISERROR(SEARCH("F",Y140)))</formula>
    </cfRule>
  </conditionalFormatting>
  <conditionalFormatting sqref="Y140">
    <cfRule type="containsText" dxfId="632" priority="736" operator="containsText" text="F">
      <formula>NOT(ISERROR(SEARCH("F",Y140)))</formula>
    </cfRule>
  </conditionalFormatting>
  <conditionalFormatting sqref="Y154">
    <cfRule type="containsText" dxfId="631" priority="732" operator="containsText" text="F">
      <formula>NOT(ISERROR(SEARCH("F",Y154)))</formula>
    </cfRule>
  </conditionalFormatting>
  <conditionalFormatting sqref="Y154">
    <cfRule type="containsText" dxfId="630" priority="731" operator="containsText" text="F">
      <formula>NOT(ISERROR(SEARCH("F",Y154)))</formula>
    </cfRule>
  </conditionalFormatting>
  <conditionalFormatting sqref="Y154">
    <cfRule type="containsText" dxfId="629" priority="730" operator="containsText" text="F">
      <formula>NOT(ISERROR(SEARCH("F",Y154)))</formula>
    </cfRule>
  </conditionalFormatting>
  <conditionalFormatting sqref="Y175">
    <cfRule type="containsText" dxfId="628" priority="729" operator="containsText" text="F">
      <formula>NOT(ISERROR(SEARCH("F",Y175)))</formula>
    </cfRule>
  </conditionalFormatting>
  <conditionalFormatting sqref="Y175">
    <cfRule type="containsText" dxfId="627" priority="728" operator="containsText" text="F">
      <formula>NOT(ISERROR(SEARCH("F",Y175)))</formula>
    </cfRule>
  </conditionalFormatting>
  <conditionalFormatting sqref="Y175">
    <cfRule type="containsText" dxfId="626" priority="727" operator="containsText" text="F">
      <formula>NOT(ISERROR(SEARCH("F",Y175)))</formula>
    </cfRule>
  </conditionalFormatting>
  <conditionalFormatting sqref="Y182">
    <cfRule type="containsText" dxfId="625" priority="726" operator="containsText" text="F">
      <formula>NOT(ISERROR(SEARCH("F",Y182)))</formula>
    </cfRule>
  </conditionalFormatting>
  <conditionalFormatting sqref="Y182">
    <cfRule type="containsText" dxfId="624" priority="725" operator="containsText" text="F">
      <formula>NOT(ISERROR(SEARCH("F",Y182)))</formula>
    </cfRule>
  </conditionalFormatting>
  <conditionalFormatting sqref="Y182">
    <cfRule type="containsText" dxfId="623" priority="724" operator="containsText" text="F">
      <formula>NOT(ISERROR(SEARCH("F",Y182)))</formula>
    </cfRule>
  </conditionalFormatting>
  <conditionalFormatting sqref="Y203">
    <cfRule type="containsText" dxfId="622" priority="723" operator="containsText" text="F">
      <formula>NOT(ISERROR(SEARCH("F",Y203)))</formula>
    </cfRule>
  </conditionalFormatting>
  <conditionalFormatting sqref="Y203">
    <cfRule type="containsText" dxfId="621" priority="722" operator="containsText" text="F">
      <formula>NOT(ISERROR(SEARCH("F",Y203)))</formula>
    </cfRule>
  </conditionalFormatting>
  <conditionalFormatting sqref="Y203">
    <cfRule type="containsText" dxfId="620" priority="721" operator="containsText" text="F">
      <formula>NOT(ISERROR(SEARCH("F",Y203)))</formula>
    </cfRule>
  </conditionalFormatting>
  <conditionalFormatting sqref="Y210">
    <cfRule type="containsText" dxfId="619" priority="720" operator="containsText" text="F">
      <formula>NOT(ISERROR(SEARCH("F",Y210)))</formula>
    </cfRule>
  </conditionalFormatting>
  <conditionalFormatting sqref="Y210">
    <cfRule type="containsText" dxfId="618" priority="719" operator="containsText" text="F">
      <formula>NOT(ISERROR(SEARCH("F",Y210)))</formula>
    </cfRule>
  </conditionalFormatting>
  <conditionalFormatting sqref="Y210">
    <cfRule type="containsText" dxfId="617" priority="718" operator="containsText" text="F">
      <formula>NOT(ISERROR(SEARCH("F",Y210)))</formula>
    </cfRule>
  </conditionalFormatting>
  <conditionalFormatting sqref="Y217">
    <cfRule type="containsText" dxfId="616" priority="717" operator="containsText" text="F">
      <formula>NOT(ISERROR(SEARCH("F",Y217)))</formula>
    </cfRule>
  </conditionalFormatting>
  <conditionalFormatting sqref="Y217">
    <cfRule type="containsText" dxfId="615" priority="716" operator="containsText" text="F">
      <formula>NOT(ISERROR(SEARCH("F",Y217)))</formula>
    </cfRule>
  </conditionalFormatting>
  <conditionalFormatting sqref="Y217">
    <cfRule type="containsText" dxfId="614" priority="715" operator="containsText" text="F">
      <formula>NOT(ISERROR(SEARCH("F",Y217)))</formula>
    </cfRule>
  </conditionalFormatting>
  <conditionalFormatting sqref="T19">
    <cfRule type="containsText" dxfId="613" priority="714" operator="containsText" text="F">
      <formula>NOT(ISERROR(SEARCH("F",T19)))</formula>
    </cfRule>
  </conditionalFormatting>
  <conditionalFormatting sqref="U19">
    <cfRule type="containsText" dxfId="612" priority="713" operator="containsText" text="F">
      <formula>NOT(ISERROR(SEARCH("F",U19)))</formula>
    </cfRule>
  </conditionalFormatting>
  <conditionalFormatting sqref="V19:W19">
    <cfRule type="containsText" dxfId="611" priority="712" operator="containsText" text="F">
      <formula>NOT(ISERROR(SEARCH("F",V19)))</formula>
    </cfRule>
  </conditionalFormatting>
  <conditionalFormatting sqref="X19:Y19">
    <cfRule type="containsText" dxfId="610" priority="711" operator="containsText" text="F">
      <formula>NOT(ISERROR(SEARCH("F",X19)))</formula>
    </cfRule>
  </conditionalFormatting>
  <conditionalFormatting sqref="T19">
    <cfRule type="containsText" dxfId="609" priority="710" operator="containsText" text="F">
      <formula>NOT(ISERROR(SEARCH("F",T19)))</formula>
    </cfRule>
  </conditionalFormatting>
  <conditionalFormatting sqref="U19">
    <cfRule type="containsText" dxfId="608" priority="709" operator="containsText" text="F">
      <formula>NOT(ISERROR(SEARCH("F",U19)))</formula>
    </cfRule>
  </conditionalFormatting>
  <conditionalFormatting sqref="V19">
    <cfRule type="containsText" dxfId="607" priority="708" operator="containsText" text="F">
      <formula>NOT(ISERROR(SEARCH("F",V19)))</formula>
    </cfRule>
  </conditionalFormatting>
  <conditionalFormatting sqref="W19">
    <cfRule type="containsText" dxfId="606" priority="707" operator="containsText" text="F">
      <formula>NOT(ISERROR(SEARCH("F",W19)))</formula>
    </cfRule>
  </conditionalFormatting>
  <conditionalFormatting sqref="X19:Y19">
    <cfRule type="containsText" dxfId="605" priority="706" operator="containsText" text="F">
      <formula>NOT(ISERROR(SEARCH("F",X19)))</formula>
    </cfRule>
  </conditionalFormatting>
  <conditionalFormatting sqref="X19:Y19">
    <cfRule type="containsText" dxfId="604" priority="705" operator="containsText" text="F">
      <formula>NOT(ISERROR(SEARCH("F",X19)))</formula>
    </cfRule>
  </conditionalFormatting>
  <conditionalFormatting sqref="T26">
    <cfRule type="containsText" dxfId="603" priority="704" operator="containsText" text="F">
      <formula>NOT(ISERROR(SEARCH("F",T26)))</formula>
    </cfRule>
  </conditionalFormatting>
  <conditionalFormatting sqref="U26">
    <cfRule type="containsText" dxfId="602" priority="703" operator="containsText" text="F">
      <formula>NOT(ISERROR(SEARCH("F",U26)))</formula>
    </cfRule>
  </conditionalFormatting>
  <conditionalFormatting sqref="V26:W26">
    <cfRule type="containsText" dxfId="601" priority="702" operator="containsText" text="F">
      <formula>NOT(ISERROR(SEARCH("F",V26)))</formula>
    </cfRule>
  </conditionalFormatting>
  <conditionalFormatting sqref="X26:Y26">
    <cfRule type="containsText" dxfId="600" priority="701" operator="containsText" text="F">
      <formula>NOT(ISERROR(SEARCH("F",X26)))</formula>
    </cfRule>
  </conditionalFormatting>
  <conditionalFormatting sqref="T26">
    <cfRule type="containsText" dxfId="599" priority="700" operator="containsText" text="F">
      <formula>NOT(ISERROR(SEARCH("F",T26)))</formula>
    </cfRule>
  </conditionalFormatting>
  <conditionalFormatting sqref="U26">
    <cfRule type="containsText" dxfId="598" priority="699" operator="containsText" text="F">
      <formula>NOT(ISERROR(SEARCH("F",U26)))</formula>
    </cfRule>
  </conditionalFormatting>
  <conditionalFormatting sqref="V26">
    <cfRule type="containsText" dxfId="597" priority="698" operator="containsText" text="F">
      <formula>NOT(ISERROR(SEARCH("F",V26)))</formula>
    </cfRule>
  </conditionalFormatting>
  <conditionalFormatting sqref="W26">
    <cfRule type="containsText" dxfId="596" priority="697" operator="containsText" text="F">
      <formula>NOT(ISERROR(SEARCH("F",W26)))</formula>
    </cfRule>
  </conditionalFormatting>
  <conditionalFormatting sqref="X26:Y26">
    <cfRule type="containsText" dxfId="595" priority="696" operator="containsText" text="F">
      <formula>NOT(ISERROR(SEARCH("F",X26)))</formula>
    </cfRule>
  </conditionalFormatting>
  <conditionalFormatting sqref="X26:Y26">
    <cfRule type="containsText" dxfId="594" priority="695" operator="containsText" text="F">
      <formula>NOT(ISERROR(SEARCH("F",X26)))</formula>
    </cfRule>
  </conditionalFormatting>
  <conditionalFormatting sqref="T33">
    <cfRule type="containsText" dxfId="593" priority="694" operator="containsText" text="F">
      <formula>NOT(ISERROR(SEARCH("F",T33)))</formula>
    </cfRule>
  </conditionalFormatting>
  <conditionalFormatting sqref="U33">
    <cfRule type="containsText" dxfId="592" priority="693" operator="containsText" text="F">
      <formula>NOT(ISERROR(SEARCH("F",U33)))</formula>
    </cfRule>
  </conditionalFormatting>
  <conditionalFormatting sqref="V33:W33">
    <cfRule type="containsText" dxfId="591" priority="692" operator="containsText" text="F">
      <formula>NOT(ISERROR(SEARCH("F",V33)))</formula>
    </cfRule>
  </conditionalFormatting>
  <conditionalFormatting sqref="X33:Y33">
    <cfRule type="containsText" dxfId="590" priority="691" operator="containsText" text="F">
      <formula>NOT(ISERROR(SEARCH("F",X33)))</formula>
    </cfRule>
  </conditionalFormatting>
  <conditionalFormatting sqref="T33">
    <cfRule type="containsText" dxfId="589" priority="690" operator="containsText" text="F">
      <formula>NOT(ISERROR(SEARCH("F",T33)))</formula>
    </cfRule>
  </conditionalFormatting>
  <conditionalFormatting sqref="U33">
    <cfRule type="containsText" dxfId="588" priority="689" operator="containsText" text="F">
      <formula>NOT(ISERROR(SEARCH("F",U33)))</formula>
    </cfRule>
  </conditionalFormatting>
  <conditionalFormatting sqref="V33">
    <cfRule type="containsText" dxfId="587" priority="688" operator="containsText" text="F">
      <formula>NOT(ISERROR(SEARCH("F",V33)))</formula>
    </cfRule>
  </conditionalFormatting>
  <conditionalFormatting sqref="W33">
    <cfRule type="containsText" dxfId="586" priority="687" operator="containsText" text="F">
      <formula>NOT(ISERROR(SEARCH("F",W33)))</formula>
    </cfRule>
  </conditionalFormatting>
  <conditionalFormatting sqref="X33:Y33">
    <cfRule type="containsText" dxfId="585" priority="686" operator="containsText" text="F">
      <formula>NOT(ISERROR(SEARCH("F",X33)))</formula>
    </cfRule>
  </conditionalFormatting>
  <conditionalFormatting sqref="X33:Y33">
    <cfRule type="containsText" dxfId="584" priority="685" operator="containsText" text="F">
      <formula>NOT(ISERROR(SEARCH("F",X33)))</formula>
    </cfRule>
  </conditionalFormatting>
  <conditionalFormatting sqref="T47">
    <cfRule type="containsText" dxfId="583" priority="684" operator="containsText" text="F">
      <formula>NOT(ISERROR(SEARCH("F",T47)))</formula>
    </cfRule>
  </conditionalFormatting>
  <conditionalFormatting sqref="U47">
    <cfRule type="containsText" dxfId="582" priority="683" operator="containsText" text="F">
      <formula>NOT(ISERROR(SEARCH("F",U47)))</formula>
    </cfRule>
  </conditionalFormatting>
  <conditionalFormatting sqref="V47:W47">
    <cfRule type="containsText" dxfId="581" priority="682" operator="containsText" text="F">
      <formula>NOT(ISERROR(SEARCH("F",V47)))</formula>
    </cfRule>
  </conditionalFormatting>
  <conditionalFormatting sqref="X47:Y47">
    <cfRule type="containsText" dxfId="580" priority="681" operator="containsText" text="F">
      <formula>NOT(ISERROR(SEARCH("F",X47)))</formula>
    </cfRule>
  </conditionalFormatting>
  <conditionalFormatting sqref="T47">
    <cfRule type="containsText" dxfId="579" priority="680" operator="containsText" text="F">
      <formula>NOT(ISERROR(SEARCH("F",T47)))</formula>
    </cfRule>
  </conditionalFormatting>
  <conditionalFormatting sqref="U47">
    <cfRule type="containsText" dxfId="578" priority="679" operator="containsText" text="F">
      <formula>NOT(ISERROR(SEARCH("F",U47)))</formula>
    </cfRule>
  </conditionalFormatting>
  <conditionalFormatting sqref="V47">
    <cfRule type="containsText" dxfId="577" priority="678" operator="containsText" text="F">
      <formula>NOT(ISERROR(SEARCH("F",V47)))</formula>
    </cfRule>
  </conditionalFormatting>
  <conditionalFormatting sqref="W47">
    <cfRule type="containsText" dxfId="576" priority="677" operator="containsText" text="F">
      <formula>NOT(ISERROR(SEARCH("F",W47)))</formula>
    </cfRule>
  </conditionalFormatting>
  <conditionalFormatting sqref="X47:Y47">
    <cfRule type="containsText" dxfId="575" priority="676" operator="containsText" text="F">
      <formula>NOT(ISERROR(SEARCH("F",X47)))</formula>
    </cfRule>
  </conditionalFormatting>
  <conditionalFormatting sqref="X47:Y47">
    <cfRule type="containsText" dxfId="574" priority="675" operator="containsText" text="F">
      <formula>NOT(ISERROR(SEARCH("F",X47)))</formula>
    </cfRule>
  </conditionalFormatting>
  <conditionalFormatting sqref="T54">
    <cfRule type="containsText" dxfId="573" priority="674" operator="containsText" text="F">
      <formula>NOT(ISERROR(SEARCH("F",T54)))</formula>
    </cfRule>
  </conditionalFormatting>
  <conditionalFormatting sqref="U54">
    <cfRule type="containsText" dxfId="572" priority="673" operator="containsText" text="F">
      <formula>NOT(ISERROR(SEARCH("F",U54)))</formula>
    </cfRule>
  </conditionalFormatting>
  <conditionalFormatting sqref="V54:W54">
    <cfRule type="containsText" dxfId="571" priority="672" operator="containsText" text="F">
      <formula>NOT(ISERROR(SEARCH("F",V54)))</formula>
    </cfRule>
  </conditionalFormatting>
  <conditionalFormatting sqref="X54:Y54">
    <cfRule type="containsText" dxfId="570" priority="671" operator="containsText" text="F">
      <formula>NOT(ISERROR(SEARCH("F",X54)))</formula>
    </cfRule>
  </conditionalFormatting>
  <conditionalFormatting sqref="T54">
    <cfRule type="containsText" dxfId="569" priority="670" operator="containsText" text="F">
      <formula>NOT(ISERROR(SEARCH("F",T54)))</formula>
    </cfRule>
  </conditionalFormatting>
  <conditionalFormatting sqref="U54">
    <cfRule type="containsText" dxfId="568" priority="669" operator="containsText" text="F">
      <formula>NOT(ISERROR(SEARCH("F",U54)))</formula>
    </cfRule>
  </conditionalFormatting>
  <conditionalFormatting sqref="V54">
    <cfRule type="containsText" dxfId="567" priority="668" operator="containsText" text="F">
      <formula>NOT(ISERROR(SEARCH("F",V54)))</formula>
    </cfRule>
  </conditionalFormatting>
  <conditionalFormatting sqref="W54">
    <cfRule type="containsText" dxfId="566" priority="667" operator="containsText" text="F">
      <formula>NOT(ISERROR(SEARCH("F",W54)))</formula>
    </cfRule>
  </conditionalFormatting>
  <conditionalFormatting sqref="X54:Y54">
    <cfRule type="containsText" dxfId="565" priority="666" operator="containsText" text="F">
      <formula>NOT(ISERROR(SEARCH("F",X54)))</formula>
    </cfRule>
  </conditionalFormatting>
  <conditionalFormatting sqref="X54:Y54">
    <cfRule type="containsText" dxfId="564" priority="665" operator="containsText" text="F">
      <formula>NOT(ISERROR(SEARCH("F",X54)))</formula>
    </cfRule>
  </conditionalFormatting>
  <conditionalFormatting sqref="T68">
    <cfRule type="containsText" dxfId="563" priority="664" operator="containsText" text="F">
      <formula>NOT(ISERROR(SEARCH("F",T68)))</formula>
    </cfRule>
  </conditionalFormatting>
  <conditionalFormatting sqref="U68">
    <cfRule type="containsText" dxfId="562" priority="663" operator="containsText" text="F">
      <formula>NOT(ISERROR(SEARCH("F",U68)))</formula>
    </cfRule>
  </conditionalFormatting>
  <conditionalFormatting sqref="V68:W68">
    <cfRule type="containsText" dxfId="561" priority="662" operator="containsText" text="F">
      <formula>NOT(ISERROR(SEARCH("F",V68)))</formula>
    </cfRule>
  </conditionalFormatting>
  <conditionalFormatting sqref="X68:Y68">
    <cfRule type="containsText" dxfId="560" priority="661" operator="containsText" text="F">
      <formula>NOT(ISERROR(SEARCH("F",X68)))</formula>
    </cfRule>
  </conditionalFormatting>
  <conditionalFormatting sqref="T68">
    <cfRule type="containsText" dxfId="559" priority="660" operator="containsText" text="F">
      <formula>NOT(ISERROR(SEARCH("F",T68)))</formula>
    </cfRule>
  </conditionalFormatting>
  <conditionalFormatting sqref="U68">
    <cfRule type="containsText" dxfId="558" priority="659" operator="containsText" text="F">
      <formula>NOT(ISERROR(SEARCH("F",U68)))</formula>
    </cfRule>
  </conditionalFormatting>
  <conditionalFormatting sqref="V68">
    <cfRule type="containsText" dxfId="557" priority="658" operator="containsText" text="F">
      <formula>NOT(ISERROR(SEARCH("F",V68)))</formula>
    </cfRule>
  </conditionalFormatting>
  <conditionalFormatting sqref="W68">
    <cfRule type="containsText" dxfId="556" priority="657" operator="containsText" text="F">
      <formula>NOT(ISERROR(SEARCH("F",W68)))</formula>
    </cfRule>
  </conditionalFormatting>
  <conditionalFormatting sqref="X68:Y68">
    <cfRule type="containsText" dxfId="555" priority="656" operator="containsText" text="F">
      <formula>NOT(ISERROR(SEARCH("F",X68)))</formula>
    </cfRule>
  </conditionalFormatting>
  <conditionalFormatting sqref="X68:Y68">
    <cfRule type="containsText" dxfId="554" priority="655" operator="containsText" text="F">
      <formula>NOT(ISERROR(SEARCH("F",X68)))</formula>
    </cfRule>
  </conditionalFormatting>
  <conditionalFormatting sqref="T75">
    <cfRule type="containsText" dxfId="553" priority="654" operator="containsText" text="F">
      <formula>NOT(ISERROR(SEARCH("F",T75)))</formula>
    </cfRule>
  </conditionalFormatting>
  <conditionalFormatting sqref="U75">
    <cfRule type="containsText" dxfId="552" priority="653" operator="containsText" text="F">
      <formula>NOT(ISERROR(SEARCH("F",U75)))</formula>
    </cfRule>
  </conditionalFormatting>
  <conditionalFormatting sqref="V75:W75">
    <cfRule type="containsText" dxfId="551" priority="652" operator="containsText" text="F">
      <formula>NOT(ISERROR(SEARCH("F",V75)))</formula>
    </cfRule>
  </conditionalFormatting>
  <conditionalFormatting sqref="X75:Y75">
    <cfRule type="containsText" dxfId="550" priority="651" operator="containsText" text="F">
      <formula>NOT(ISERROR(SEARCH("F",X75)))</formula>
    </cfRule>
  </conditionalFormatting>
  <conditionalFormatting sqref="T75">
    <cfRule type="containsText" dxfId="549" priority="650" operator="containsText" text="F">
      <formula>NOT(ISERROR(SEARCH("F",T75)))</formula>
    </cfRule>
  </conditionalFormatting>
  <conditionalFormatting sqref="U75">
    <cfRule type="containsText" dxfId="548" priority="649" operator="containsText" text="F">
      <formula>NOT(ISERROR(SEARCH("F",U75)))</formula>
    </cfRule>
  </conditionalFormatting>
  <conditionalFormatting sqref="V75">
    <cfRule type="containsText" dxfId="547" priority="648" operator="containsText" text="F">
      <formula>NOT(ISERROR(SEARCH("F",V75)))</formula>
    </cfRule>
  </conditionalFormatting>
  <conditionalFormatting sqref="W75">
    <cfRule type="containsText" dxfId="546" priority="647" operator="containsText" text="F">
      <formula>NOT(ISERROR(SEARCH("F",W75)))</formula>
    </cfRule>
  </conditionalFormatting>
  <conditionalFormatting sqref="X75:Y75">
    <cfRule type="containsText" dxfId="545" priority="646" operator="containsText" text="F">
      <formula>NOT(ISERROR(SEARCH("F",X75)))</formula>
    </cfRule>
  </conditionalFormatting>
  <conditionalFormatting sqref="X75:Y75">
    <cfRule type="containsText" dxfId="544" priority="645" operator="containsText" text="F">
      <formula>NOT(ISERROR(SEARCH("F",X75)))</formula>
    </cfRule>
  </conditionalFormatting>
  <conditionalFormatting sqref="T96">
    <cfRule type="containsText" dxfId="543" priority="644" operator="containsText" text="F">
      <formula>NOT(ISERROR(SEARCH("F",T96)))</formula>
    </cfRule>
  </conditionalFormatting>
  <conditionalFormatting sqref="U96">
    <cfRule type="containsText" dxfId="542" priority="643" operator="containsText" text="F">
      <formula>NOT(ISERROR(SEARCH("F",U96)))</formula>
    </cfRule>
  </conditionalFormatting>
  <conditionalFormatting sqref="V96:W96">
    <cfRule type="containsText" dxfId="541" priority="642" operator="containsText" text="F">
      <formula>NOT(ISERROR(SEARCH("F",V96)))</formula>
    </cfRule>
  </conditionalFormatting>
  <conditionalFormatting sqref="X96:Y96">
    <cfRule type="containsText" dxfId="540" priority="641" operator="containsText" text="F">
      <formula>NOT(ISERROR(SEARCH("F",X96)))</formula>
    </cfRule>
  </conditionalFormatting>
  <conditionalFormatting sqref="T96">
    <cfRule type="containsText" dxfId="539" priority="640" operator="containsText" text="F">
      <formula>NOT(ISERROR(SEARCH("F",T96)))</formula>
    </cfRule>
  </conditionalFormatting>
  <conditionalFormatting sqref="U96">
    <cfRule type="containsText" dxfId="538" priority="639" operator="containsText" text="F">
      <formula>NOT(ISERROR(SEARCH("F",U96)))</formula>
    </cfRule>
  </conditionalFormatting>
  <conditionalFormatting sqref="V96">
    <cfRule type="containsText" dxfId="537" priority="638" operator="containsText" text="F">
      <formula>NOT(ISERROR(SEARCH("F",V96)))</formula>
    </cfRule>
  </conditionalFormatting>
  <conditionalFormatting sqref="W96">
    <cfRule type="containsText" dxfId="536" priority="637" operator="containsText" text="F">
      <formula>NOT(ISERROR(SEARCH("F",W96)))</formula>
    </cfRule>
  </conditionalFormatting>
  <conditionalFormatting sqref="X96:Y96">
    <cfRule type="containsText" dxfId="535" priority="636" operator="containsText" text="F">
      <formula>NOT(ISERROR(SEARCH("F",X96)))</formula>
    </cfRule>
  </conditionalFormatting>
  <conditionalFormatting sqref="X96:Y96">
    <cfRule type="containsText" dxfId="534" priority="635" operator="containsText" text="F">
      <formula>NOT(ISERROR(SEARCH("F",X96)))</formula>
    </cfRule>
  </conditionalFormatting>
  <conditionalFormatting sqref="T110">
    <cfRule type="containsText" dxfId="533" priority="624" operator="containsText" text="F">
      <formula>NOT(ISERROR(SEARCH("F",T110)))</formula>
    </cfRule>
  </conditionalFormatting>
  <conditionalFormatting sqref="U110">
    <cfRule type="containsText" dxfId="532" priority="623" operator="containsText" text="F">
      <formula>NOT(ISERROR(SEARCH("F",U110)))</formula>
    </cfRule>
  </conditionalFormatting>
  <conditionalFormatting sqref="V110:W110">
    <cfRule type="containsText" dxfId="531" priority="622" operator="containsText" text="F">
      <formula>NOT(ISERROR(SEARCH("F",V110)))</formula>
    </cfRule>
  </conditionalFormatting>
  <conditionalFormatting sqref="X110:Y110">
    <cfRule type="containsText" dxfId="530" priority="621" operator="containsText" text="F">
      <formula>NOT(ISERROR(SEARCH("F",X110)))</formula>
    </cfRule>
  </conditionalFormatting>
  <conditionalFormatting sqref="T110">
    <cfRule type="containsText" dxfId="529" priority="620" operator="containsText" text="F">
      <formula>NOT(ISERROR(SEARCH("F",T110)))</formula>
    </cfRule>
  </conditionalFormatting>
  <conditionalFormatting sqref="U110">
    <cfRule type="containsText" dxfId="528" priority="619" operator="containsText" text="F">
      <formula>NOT(ISERROR(SEARCH("F",U110)))</formula>
    </cfRule>
  </conditionalFormatting>
  <conditionalFormatting sqref="V110">
    <cfRule type="containsText" dxfId="527" priority="618" operator="containsText" text="F">
      <formula>NOT(ISERROR(SEARCH("F",V110)))</formula>
    </cfRule>
  </conditionalFormatting>
  <conditionalFormatting sqref="W110">
    <cfRule type="containsText" dxfId="526" priority="617" operator="containsText" text="F">
      <formula>NOT(ISERROR(SEARCH("F",W110)))</formula>
    </cfRule>
  </conditionalFormatting>
  <conditionalFormatting sqref="X110:Y110">
    <cfRule type="containsText" dxfId="525" priority="616" operator="containsText" text="F">
      <formula>NOT(ISERROR(SEARCH("F",X110)))</formula>
    </cfRule>
  </conditionalFormatting>
  <conditionalFormatting sqref="X110:Y110">
    <cfRule type="containsText" dxfId="524" priority="615" operator="containsText" text="F">
      <formula>NOT(ISERROR(SEARCH("F",X110)))</formula>
    </cfRule>
  </conditionalFormatting>
  <conditionalFormatting sqref="T124">
    <cfRule type="containsText" dxfId="523" priority="604" operator="containsText" text="F">
      <formula>NOT(ISERROR(SEARCH("F",T124)))</formula>
    </cfRule>
  </conditionalFormatting>
  <conditionalFormatting sqref="U124">
    <cfRule type="containsText" dxfId="522" priority="603" operator="containsText" text="F">
      <formula>NOT(ISERROR(SEARCH("F",U124)))</formula>
    </cfRule>
  </conditionalFormatting>
  <conditionalFormatting sqref="V124:W124">
    <cfRule type="containsText" dxfId="521" priority="602" operator="containsText" text="F">
      <formula>NOT(ISERROR(SEARCH("F",V124)))</formula>
    </cfRule>
  </conditionalFormatting>
  <conditionalFormatting sqref="X124:Y124">
    <cfRule type="containsText" dxfId="520" priority="601" operator="containsText" text="F">
      <formula>NOT(ISERROR(SEARCH("F",X124)))</formula>
    </cfRule>
  </conditionalFormatting>
  <conditionalFormatting sqref="T124">
    <cfRule type="containsText" dxfId="519" priority="600" operator="containsText" text="F">
      <formula>NOT(ISERROR(SEARCH("F",T124)))</formula>
    </cfRule>
  </conditionalFormatting>
  <conditionalFormatting sqref="U124">
    <cfRule type="containsText" dxfId="518" priority="599" operator="containsText" text="F">
      <formula>NOT(ISERROR(SEARCH("F",U124)))</formula>
    </cfRule>
  </conditionalFormatting>
  <conditionalFormatting sqref="V124">
    <cfRule type="containsText" dxfId="517" priority="598" operator="containsText" text="F">
      <formula>NOT(ISERROR(SEARCH("F",V124)))</formula>
    </cfRule>
  </conditionalFormatting>
  <conditionalFormatting sqref="W124">
    <cfRule type="containsText" dxfId="516" priority="597" operator="containsText" text="F">
      <formula>NOT(ISERROR(SEARCH("F",W124)))</formula>
    </cfRule>
  </conditionalFormatting>
  <conditionalFormatting sqref="X124:Y124">
    <cfRule type="containsText" dxfId="515" priority="596" operator="containsText" text="F">
      <formula>NOT(ISERROR(SEARCH("F",X124)))</formula>
    </cfRule>
  </conditionalFormatting>
  <conditionalFormatting sqref="X124:Y124">
    <cfRule type="containsText" dxfId="514" priority="595" operator="containsText" text="F">
      <formula>NOT(ISERROR(SEARCH("F",X124)))</formula>
    </cfRule>
  </conditionalFormatting>
  <conditionalFormatting sqref="T138">
    <cfRule type="containsText" dxfId="513" priority="584" operator="containsText" text="F">
      <formula>NOT(ISERROR(SEARCH("F",T138)))</formula>
    </cfRule>
  </conditionalFormatting>
  <conditionalFormatting sqref="U138">
    <cfRule type="containsText" dxfId="512" priority="583" operator="containsText" text="F">
      <formula>NOT(ISERROR(SEARCH("F",U138)))</formula>
    </cfRule>
  </conditionalFormatting>
  <conditionalFormatting sqref="V138:W138">
    <cfRule type="containsText" dxfId="511" priority="582" operator="containsText" text="F">
      <formula>NOT(ISERROR(SEARCH("F",V138)))</formula>
    </cfRule>
  </conditionalFormatting>
  <conditionalFormatting sqref="X138:Y138">
    <cfRule type="containsText" dxfId="510" priority="581" operator="containsText" text="F">
      <formula>NOT(ISERROR(SEARCH("F",X138)))</formula>
    </cfRule>
  </conditionalFormatting>
  <conditionalFormatting sqref="T138">
    <cfRule type="containsText" dxfId="509" priority="580" operator="containsText" text="F">
      <formula>NOT(ISERROR(SEARCH("F",T138)))</formula>
    </cfRule>
  </conditionalFormatting>
  <conditionalFormatting sqref="U138">
    <cfRule type="containsText" dxfId="508" priority="579" operator="containsText" text="F">
      <formula>NOT(ISERROR(SEARCH("F",U138)))</formula>
    </cfRule>
  </conditionalFormatting>
  <conditionalFormatting sqref="V138">
    <cfRule type="containsText" dxfId="507" priority="578" operator="containsText" text="F">
      <formula>NOT(ISERROR(SEARCH("F",V138)))</formula>
    </cfRule>
  </conditionalFormatting>
  <conditionalFormatting sqref="W138">
    <cfRule type="containsText" dxfId="506" priority="577" operator="containsText" text="F">
      <formula>NOT(ISERROR(SEARCH("F",W138)))</formula>
    </cfRule>
  </conditionalFormatting>
  <conditionalFormatting sqref="X138:Y138">
    <cfRule type="containsText" dxfId="505" priority="576" operator="containsText" text="F">
      <formula>NOT(ISERROR(SEARCH("F",X138)))</formula>
    </cfRule>
  </conditionalFormatting>
  <conditionalFormatting sqref="X138:Y138">
    <cfRule type="containsText" dxfId="504" priority="575" operator="containsText" text="F">
      <formula>NOT(ISERROR(SEARCH("F",X138)))</formula>
    </cfRule>
  </conditionalFormatting>
  <conditionalFormatting sqref="T145">
    <cfRule type="containsText" dxfId="503" priority="574" operator="containsText" text="F">
      <formula>NOT(ISERROR(SEARCH("F",T145)))</formula>
    </cfRule>
  </conditionalFormatting>
  <conditionalFormatting sqref="U145">
    <cfRule type="containsText" dxfId="502" priority="573" operator="containsText" text="F">
      <formula>NOT(ISERROR(SEARCH("F",U145)))</formula>
    </cfRule>
  </conditionalFormatting>
  <conditionalFormatting sqref="V145:W145">
    <cfRule type="containsText" dxfId="501" priority="572" operator="containsText" text="F">
      <formula>NOT(ISERROR(SEARCH("F",V145)))</formula>
    </cfRule>
  </conditionalFormatting>
  <conditionalFormatting sqref="X145:Y145">
    <cfRule type="containsText" dxfId="500" priority="571" operator="containsText" text="F">
      <formula>NOT(ISERROR(SEARCH("F",X145)))</formula>
    </cfRule>
  </conditionalFormatting>
  <conditionalFormatting sqref="T145">
    <cfRule type="containsText" dxfId="499" priority="570" operator="containsText" text="F">
      <formula>NOT(ISERROR(SEARCH("F",T145)))</formula>
    </cfRule>
  </conditionalFormatting>
  <conditionalFormatting sqref="U145">
    <cfRule type="containsText" dxfId="498" priority="569" operator="containsText" text="F">
      <formula>NOT(ISERROR(SEARCH("F",U145)))</formula>
    </cfRule>
  </conditionalFormatting>
  <conditionalFormatting sqref="V145">
    <cfRule type="containsText" dxfId="497" priority="568" operator="containsText" text="F">
      <formula>NOT(ISERROR(SEARCH("F",V145)))</formula>
    </cfRule>
  </conditionalFormatting>
  <conditionalFormatting sqref="W145">
    <cfRule type="containsText" dxfId="496" priority="567" operator="containsText" text="F">
      <formula>NOT(ISERROR(SEARCH("F",W145)))</formula>
    </cfRule>
  </conditionalFormatting>
  <conditionalFormatting sqref="X145:Y145">
    <cfRule type="containsText" dxfId="495" priority="566" operator="containsText" text="F">
      <formula>NOT(ISERROR(SEARCH("F",X145)))</formula>
    </cfRule>
  </conditionalFormatting>
  <conditionalFormatting sqref="X145:Y145">
    <cfRule type="containsText" dxfId="494" priority="565" operator="containsText" text="F">
      <formula>NOT(ISERROR(SEARCH("F",X145)))</formula>
    </cfRule>
  </conditionalFormatting>
  <conditionalFormatting sqref="T152">
    <cfRule type="containsText" dxfId="493" priority="564" operator="containsText" text="F">
      <formula>NOT(ISERROR(SEARCH("F",T152)))</formula>
    </cfRule>
  </conditionalFormatting>
  <conditionalFormatting sqref="U152">
    <cfRule type="containsText" dxfId="492" priority="563" operator="containsText" text="F">
      <formula>NOT(ISERROR(SEARCH("F",U152)))</formula>
    </cfRule>
  </conditionalFormatting>
  <conditionalFormatting sqref="V152:W152">
    <cfRule type="containsText" dxfId="491" priority="562" operator="containsText" text="F">
      <formula>NOT(ISERROR(SEARCH("F",V152)))</formula>
    </cfRule>
  </conditionalFormatting>
  <conditionalFormatting sqref="X152:Y152">
    <cfRule type="containsText" dxfId="490" priority="561" operator="containsText" text="F">
      <formula>NOT(ISERROR(SEARCH("F",X152)))</formula>
    </cfRule>
  </conditionalFormatting>
  <conditionalFormatting sqref="T152">
    <cfRule type="containsText" dxfId="489" priority="560" operator="containsText" text="F">
      <formula>NOT(ISERROR(SEARCH("F",T152)))</formula>
    </cfRule>
  </conditionalFormatting>
  <conditionalFormatting sqref="U152">
    <cfRule type="containsText" dxfId="488" priority="559" operator="containsText" text="F">
      <formula>NOT(ISERROR(SEARCH("F",U152)))</formula>
    </cfRule>
  </conditionalFormatting>
  <conditionalFormatting sqref="V152">
    <cfRule type="containsText" dxfId="487" priority="558" operator="containsText" text="F">
      <formula>NOT(ISERROR(SEARCH("F",V152)))</formula>
    </cfRule>
  </conditionalFormatting>
  <conditionalFormatting sqref="W152">
    <cfRule type="containsText" dxfId="486" priority="557" operator="containsText" text="F">
      <formula>NOT(ISERROR(SEARCH("F",W152)))</formula>
    </cfRule>
  </conditionalFormatting>
  <conditionalFormatting sqref="X152:Y152">
    <cfRule type="containsText" dxfId="485" priority="556" operator="containsText" text="F">
      <formula>NOT(ISERROR(SEARCH("F",X152)))</formula>
    </cfRule>
  </conditionalFormatting>
  <conditionalFormatting sqref="X152:Y152">
    <cfRule type="containsText" dxfId="484" priority="555" operator="containsText" text="F">
      <formula>NOT(ISERROR(SEARCH("F",X152)))</formula>
    </cfRule>
  </conditionalFormatting>
  <conditionalFormatting sqref="T159">
    <cfRule type="containsText" dxfId="483" priority="554" operator="containsText" text="F">
      <formula>NOT(ISERROR(SEARCH("F",T159)))</formula>
    </cfRule>
  </conditionalFormatting>
  <conditionalFormatting sqref="U159">
    <cfRule type="containsText" dxfId="482" priority="553" operator="containsText" text="F">
      <formula>NOT(ISERROR(SEARCH("F",U159)))</formula>
    </cfRule>
  </conditionalFormatting>
  <conditionalFormatting sqref="V159:W159">
    <cfRule type="containsText" dxfId="481" priority="552" operator="containsText" text="F">
      <formula>NOT(ISERROR(SEARCH("F",V159)))</formula>
    </cfRule>
  </conditionalFormatting>
  <conditionalFormatting sqref="X159:Y159">
    <cfRule type="containsText" dxfId="480" priority="551" operator="containsText" text="F">
      <formula>NOT(ISERROR(SEARCH("F",X159)))</formula>
    </cfRule>
  </conditionalFormatting>
  <conditionalFormatting sqref="T159">
    <cfRule type="containsText" dxfId="479" priority="550" operator="containsText" text="F">
      <formula>NOT(ISERROR(SEARCH("F",T159)))</formula>
    </cfRule>
  </conditionalFormatting>
  <conditionalFormatting sqref="U159">
    <cfRule type="containsText" dxfId="478" priority="549" operator="containsText" text="F">
      <formula>NOT(ISERROR(SEARCH("F",U159)))</formula>
    </cfRule>
  </conditionalFormatting>
  <conditionalFormatting sqref="V159">
    <cfRule type="containsText" dxfId="477" priority="548" operator="containsText" text="F">
      <formula>NOT(ISERROR(SEARCH("F",V159)))</formula>
    </cfRule>
  </conditionalFormatting>
  <conditionalFormatting sqref="W159">
    <cfRule type="containsText" dxfId="476" priority="547" operator="containsText" text="F">
      <formula>NOT(ISERROR(SEARCH("F",W159)))</formula>
    </cfRule>
  </conditionalFormatting>
  <conditionalFormatting sqref="X159:Y159">
    <cfRule type="containsText" dxfId="475" priority="546" operator="containsText" text="F">
      <formula>NOT(ISERROR(SEARCH("F",X159)))</formula>
    </cfRule>
  </conditionalFormatting>
  <conditionalFormatting sqref="X159:Y159">
    <cfRule type="containsText" dxfId="474" priority="545" operator="containsText" text="F">
      <formula>NOT(ISERROR(SEARCH("F",X159)))</formula>
    </cfRule>
  </conditionalFormatting>
  <conditionalFormatting sqref="T173">
    <cfRule type="containsText" dxfId="473" priority="534" operator="containsText" text="F">
      <formula>NOT(ISERROR(SEARCH("F",T173)))</formula>
    </cfRule>
  </conditionalFormatting>
  <conditionalFormatting sqref="U173">
    <cfRule type="containsText" dxfId="472" priority="533" operator="containsText" text="F">
      <formula>NOT(ISERROR(SEARCH("F",U173)))</formula>
    </cfRule>
  </conditionalFormatting>
  <conditionalFormatting sqref="V173:W173">
    <cfRule type="containsText" dxfId="471" priority="532" operator="containsText" text="F">
      <formula>NOT(ISERROR(SEARCH("F",V173)))</formula>
    </cfRule>
  </conditionalFormatting>
  <conditionalFormatting sqref="X173:Y173">
    <cfRule type="containsText" dxfId="470" priority="531" operator="containsText" text="F">
      <formula>NOT(ISERROR(SEARCH("F",X173)))</formula>
    </cfRule>
  </conditionalFormatting>
  <conditionalFormatting sqref="T173">
    <cfRule type="containsText" dxfId="469" priority="530" operator="containsText" text="F">
      <formula>NOT(ISERROR(SEARCH("F",T173)))</formula>
    </cfRule>
  </conditionalFormatting>
  <conditionalFormatting sqref="U173">
    <cfRule type="containsText" dxfId="468" priority="529" operator="containsText" text="F">
      <formula>NOT(ISERROR(SEARCH("F",U173)))</formula>
    </cfRule>
  </conditionalFormatting>
  <conditionalFormatting sqref="V173">
    <cfRule type="containsText" dxfId="467" priority="528" operator="containsText" text="F">
      <formula>NOT(ISERROR(SEARCH("F",V173)))</formula>
    </cfRule>
  </conditionalFormatting>
  <conditionalFormatting sqref="W173">
    <cfRule type="containsText" dxfId="466" priority="527" operator="containsText" text="F">
      <formula>NOT(ISERROR(SEARCH("F",W173)))</formula>
    </cfRule>
  </conditionalFormatting>
  <conditionalFormatting sqref="X173:Y173">
    <cfRule type="containsText" dxfId="465" priority="526" operator="containsText" text="F">
      <formula>NOT(ISERROR(SEARCH("F",X173)))</formula>
    </cfRule>
  </conditionalFormatting>
  <conditionalFormatting sqref="X173:Y173">
    <cfRule type="containsText" dxfId="464" priority="525" operator="containsText" text="F">
      <formula>NOT(ISERROR(SEARCH("F",X173)))</formula>
    </cfRule>
  </conditionalFormatting>
  <conditionalFormatting sqref="T180">
    <cfRule type="containsText" dxfId="463" priority="524" operator="containsText" text="F">
      <formula>NOT(ISERROR(SEARCH("F",T180)))</formula>
    </cfRule>
  </conditionalFormatting>
  <conditionalFormatting sqref="U180">
    <cfRule type="containsText" dxfId="462" priority="523" operator="containsText" text="F">
      <formula>NOT(ISERROR(SEARCH("F",U180)))</formula>
    </cfRule>
  </conditionalFormatting>
  <conditionalFormatting sqref="V180:W180">
    <cfRule type="containsText" dxfId="461" priority="522" operator="containsText" text="F">
      <formula>NOT(ISERROR(SEARCH("F",V180)))</formula>
    </cfRule>
  </conditionalFormatting>
  <conditionalFormatting sqref="X180:Y180">
    <cfRule type="containsText" dxfId="460" priority="521" operator="containsText" text="F">
      <formula>NOT(ISERROR(SEARCH("F",X180)))</formula>
    </cfRule>
  </conditionalFormatting>
  <conditionalFormatting sqref="T180">
    <cfRule type="containsText" dxfId="459" priority="520" operator="containsText" text="F">
      <formula>NOT(ISERROR(SEARCH("F",T180)))</formula>
    </cfRule>
  </conditionalFormatting>
  <conditionalFormatting sqref="U180">
    <cfRule type="containsText" dxfId="458" priority="519" operator="containsText" text="F">
      <formula>NOT(ISERROR(SEARCH("F",U180)))</formula>
    </cfRule>
  </conditionalFormatting>
  <conditionalFormatting sqref="V180">
    <cfRule type="containsText" dxfId="457" priority="518" operator="containsText" text="F">
      <formula>NOT(ISERROR(SEARCH("F",V180)))</formula>
    </cfRule>
  </conditionalFormatting>
  <conditionalFormatting sqref="W180">
    <cfRule type="containsText" dxfId="456" priority="517" operator="containsText" text="F">
      <formula>NOT(ISERROR(SEARCH("F",W180)))</formula>
    </cfRule>
  </conditionalFormatting>
  <conditionalFormatting sqref="X180:Y180">
    <cfRule type="containsText" dxfId="455" priority="516" operator="containsText" text="F">
      <formula>NOT(ISERROR(SEARCH("F",X180)))</formula>
    </cfRule>
  </conditionalFormatting>
  <conditionalFormatting sqref="X180:Y180">
    <cfRule type="containsText" dxfId="454" priority="515" operator="containsText" text="F">
      <formula>NOT(ISERROR(SEARCH("F",X180)))</formula>
    </cfRule>
  </conditionalFormatting>
  <conditionalFormatting sqref="T201">
    <cfRule type="containsText" dxfId="453" priority="494" operator="containsText" text="F">
      <formula>NOT(ISERROR(SEARCH("F",T201)))</formula>
    </cfRule>
  </conditionalFormatting>
  <conditionalFormatting sqref="U201">
    <cfRule type="containsText" dxfId="452" priority="493" operator="containsText" text="F">
      <formula>NOT(ISERROR(SEARCH("F",U201)))</formula>
    </cfRule>
  </conditionalFormatting>
  <conditionalFormatting sqref="V201:W201">
    <cfRule type="containsText" dxfId="451" priority="492" operator="containsText" text="F">
      <formula>NOT(ISERROR(SEARCH("F",V201)))</formula>
    </cfRule>
  </conditionalFormatting>
  <conditionalFormatting sqref="X201:Y201">
    <cfRule type="containsText" dxfId="450" priority="491" operator="containsText" text="F">
      <formula>NOT(ISERROR(SEARCH("F",X201)))</formula>
    </cfRule>
  </conditionalFormatting>
  <conditionalFormatting sqref="T201">
    <cfRule type="containsText" dxfId="449" priority="490" operator="containsText" text="F">
      <formula>NOT(ISERROR(SEARCH("F",T201)))</formula>
    </cfRule>
  </conditionalFormatting>
  <conditionalFormatting sqref="U201">
    <cfRule type="containsText" dxfId="448" priority="489" operator="containsText" text="F">
      <formula>NOT(ISERROR(SEARCH("F",U201)))</formula>
    </cfRule>
  </conditionalFormatting>
  <conditionalFormatting sqref="V201">
    <cfRule type="containsText" dxfId="447" priority="488" operator="containsText" text="F">
      <formula>NOT(ISERROR(SEARCH("F",V201)))</formula>
    </cfRule>
  </conditionalFormatting>
  <conditionalFormatting sqref="W201">
    <cfRule type="containsText" dxfId="446" priority="487" operator="containsText" text="F">
      <formula>NOT(ISERROR(SEARCH("F",W201)))</formula>
    </cfRule>
  </conditionalFormatting>
  <conditionalFormatting sqref="X201:Y201">
    <cfRule type="containsText" dxfId="445" priority="486" operator="containsText" text="F">
      <formula>NOT(ISERROR(SEARCH("F",X201)))</formula>
    </cfRule>
  </conditionalFormatting>
  <conditionalFormatting sqref="X201:Y201">
    <cfRule type="containsText" dxfId="444" priority="485" operator="containsText" text="F">
      <formula>NOT(ISERROR(SEARCH("F",X201)))</formula>
    </cfRule>
  </conditionalFormatting>
  <conditionalFormatting sqref="T208">
    <cfRule type="containsText" dxfId="443" priority="484" operator="containsText" text="F">
      <formula>NOT(ISERROR(SEARCH("F",T208)))</formula>
    </cfRule>
  </conditionalFormatting>
  <conditionalFormatting sqref="U208">
    <cfRule type="containsText" dxfId="442" priority="483" operator="containsText" text="F">
      <formula>NOT(ISERROR(SEARCH("F",U208)))</formula>
    </cfRule>
  </conditionalFormatting>
  <conditionalFormatting sqref="V208:W208">
    <cfRule type="containsText" dxfId="441" priority="482" operator="containsText" text="F">
      <formula>NOT(ISERROR(SEARCH("F",V208)))</formula>
    </cfRule>
  </conditionalFormatting>
  <conditionalFormatting sqref="X208:Y208">
    <cfRule type="containsText" dxfId="440" priority="481" operator="containsText" text="F">
      <formula>NOT(ISERROR(SEARCH("F",X208)))</formula>
    </cfRule>
  </conditionalFormatting>
  <conditionalFormatting sqref="T208">
    <cfRule type="containsText" dxfId="439" priority="480" operator="containsText" text="F">
      <formula>NOT(ISERROR(SEARCH("F",T208)))</formula>
    </cfRule>
  </conditionalFormatting>
  <conditionalFormatting sqref="U208">
    <cfRule type="containsText" dxfId="438" priority="479" operator="containsText" text="F">
      <formula>NOT(ISERROR(SEARCH("F",U208)))</formula>
    </cfRule>
  </conditionalFormatting>
  <conditionalFormatting sqref="V208">
    <cfRule type="containsText" dxfId="437" priority="478" operator="containsText" text="F">
      <formula>NOT(ISERROR(SEARCH("F",V208)))</formula>
    </cfRule>
  </conditionalFormatting>
  <conditionalFormatting sqref="W208">
    <cfRule type="containsText" dxfId="436" priority="477" operator="containsText" text="F">
      <formula>NOT(ISERROR(SEARCH("F",W208)))</formula>
    </cfRule>
  </conditionalFormatting>
  <conditionalFormatting sqref="X208:Y208">
    <cfRule type="containsText" dxfId="435" priority="476" operator="containsText" text="F">
      <formula>NOT(ISERROR(SEARCH("F",X208)))</formula>
    </cfRule>
  </conditionalFormatting>
  <conditionalFormatting sqref="X208:Y208">
    <cfRule type="containsText" dxfId="434" priority="475" operator="containsText" text="F">
      <formula>NOT(ISERROR(SEARCH("F",X208)))</formula>
    </cfRule>
  </conditionalFormatting>
  <conditionalFormatting sqref="T215">
    <cfRule type="containsText" dxfId="433" priority="474" operator="containsText" text="F">
      <formula>NOT(ISERROR(SEARCH("F",T215)))</formula>
    </cfRule>
  </conditionalFormatting>
  <conditionalFormatting sqref="U215">
    <cfRule type="containsText" dxfId="432" priority="473" operator="containsText" text="F">
      <formula>NOT(ISERROR(SEARCH("F",U215)))</formula>
    </cfRule>
  </conditionalFormatting>
  <conditionalFormatting sqref="V215:W215">
    <cfRule type="containsText" dxfId="431" priority="472" operator="containsText" text="F">
      <formula>NOT(ISERROR(SEARCH("F",V215)))</formula>
    </cfRule>
  </conditionalFormatting>
  <conditionalFormatting sqref="X215:Y215">
    <cfRule type="containsText" dxfId="430" priority="471" operator="containsText" text="F">
      <formula>NOT(ISERROR(SEARCH("F",X215)))</formula>
    </cfRule>
  </conditionalFormatting>
  <conditionalFormatting sqref="T215">
    <cfRule type="containsText" dxfId="429" priority="470" operator="containsText" text="F">
      <formula>NOT(ISERROR(SEARCH("F",T215)))</formula>
    </cfRule>
  </conditionalFormatting>
  <conditionalFormatting sqref="U215">
    <cfRule type="containsText" dxfId="428" priority="469" operator="containsText" text="F">
      <formula>NOT(ISERROR(SEARCH("F",U215)))</formula>
    </cfRule>
  </conditionalFormatting>
  <conditionalFormatting sqref="V215">
    <cfRule type="containsText" dxfId="427" priority="468" operator="containsText" text="F">
      <formula>NOT(ISERROR(SEARCH("F",V215)))</formula>
    </cfRule>
  </conditionalFormatting>
  <conditionalFormatting sqref="W215">
    <cfRule type="containsText" dxfId="426" priority="467" operator="containsText" text="F">
      <formula>NOT(ISERROR(SEARCH("F",W215)))</formula>
    </cfRule>
  </conditionalFormatting>
  <conditionalFormatting sqref="X215:Y215">
    <cfRule type="containsText" dxfId="425" priority="466" operator="containsText" text="F">
      <formula>NOT(ISERROR(SEARCH("F",X215)))</formula>
    </cfRule>
  </conditionalFormatting>
  <conditionalFormatting sqref="X215:Y215">
    <cfRule type="containsText" dxfId="424" priority="465" operator="containsText" text="F">
      <formula>NOT(ISERROR(SEARCH("F",X215)))</formula>
    </cfRule>
  </conditionalFormatting>
  <conditionalFormatting sqref="T103">
    <cfRule type="containsText" dxfId="423" priority="424" operator="containsText" text="F">
      <formula>NOT(ISERROR(SEARCH("F",T103)))</formula>
    </cfRule>
  </conditionalFormatting>
  <conditionalFormatting sqref="T103">
    <cfRule type="containsText" dxfId="422" priority="423" operator="containsText" text="F">
      <formula>NOT(ISERROR(SEARCH("F",T103)))</formula>
    </cfRule>
  </conditionalFormatting>
  <conditionalFormatting sqref="T117">
    <cfRule type="containsText" dxfId="421" priority="422" operator="containsText" text="F">
      <formula>NOT(ISERROR(SEARCH("F",T117)))</formula>
    </cfRule>
  </conditionalFormatting>
  <conditionalFormatting sqref="T117">
    <cfRule type="containsText" dxfId="420" priority="421" operator="containsText" text="F">
      <formula>NOT(ISERROR(SEARCH("F",T117)))</formula>
    </cfRule>
  </conditionalFormatting>
  <conditionalFormatting sqref="T131">
    <cfRule type="containsText" dxfId="419" priority="420" operator="containsText" text="F">
      <formula>NOT(ISERROR(SEARCH("F",T131)))</formula>
    </cfRule>
  </conditionalFormatting>
  <conditionalFormatting sqref="T131">
    <cfRule type="containsText" dxfId="418" priority="419" operator="containsText" text="F">
      <formula>NOT(ISERROR(SEARCH("F",T131)))</formula>
    </cfRule>
  </conditionalFormatting>
  <conditionalFormatting sqref="T166">
    <cfRule type="containsText" dxfId="417" priority="418" operator="containsText" text="F">
      <formula>NOT(ISERROR(SEARCH("F",T166)))</formula>
    </cfRule>
  </conditionalFormatting>
  <conditionalFormatting sqref="T166">
    <cfRule type="containsText" dxfId="416" priority="417" operator="containsText" text="F">
      <formula>NOT(ISERROR(SEARCH("F",T166)))</formula>
    </cfRule>
  </conditionalFormatting>
  <conditionalFormatting sqref="T187">
    <cfRule type="containsText" dxfId="415" priority="416" operator="containsText" text="F">
      <formula>NOT(ISERROR(SEARCH("F",T187)))</formula>
    </cfRule>
  </conditionalFormatting>
  <conditionalFormatting sqref="T187">
    <cfRule type="containsText" dxfId="414" priority="415" operator="containsText" text="F">
      <formula>NOT(ISERROR(SEARCH("F",T187)))</formula>
    </cfRule>
  </conditionalFormatting>
  <conditionalFormatting sqref="T194">
    <cfRule type="containsText" dxfId="413" priority="414" operator="containsText" text="F">
      <formula>NOT(ISERROR(SEARCH("F",T194)))</formula>
    </cfRule>
  </conditionalFormatting>
  <conditionalFormatting sqref="T194">
    <cfRule type="containsText" dxfId="412" priority="413" operator="containsText" text="F">
      <formula>NOT(ISERROR(SEARCH("F",T194)))</formula>
    </cfRule>
  </conditionalFormatting>
  <conditionalFormatting sqref="T222">
    <cfRule type="containsText" dxfId="411" priority="412" operator="containsText" text="F">
      <formula>NOT(ISERROR(SEARCH("F",T222)))</formula>
    </cfRule>
  </conditionalFormatting>
  <conditionalFormatting sqref="T222">
    <cfRule type="containsText" dxfId="410" priority="411" operator="containsText" text="F">
      <formula>NOT(ISERROR(SEARCH("F",T222)))</formula>
    </cfRule>
  </conditionalFormatting>
  <conditionalFormatting sqref="T229">
    <cfRule type="containsText" dxfId="409" priority="410" operator="containsText" text="F">
      <formula>NOT(ISERROR(SEARCH("F",T229)))</formula>
    </cfRule>
  </conditionalFormatting>
  <conditionalFormatting sqref="T229">
    <cfRule type="containsText" dxfId="408" priority="409" operator="containsText" text="F">
      <formula>NOT(ISERROR(SEARCH("F",T229)))</formula>
    </cfRule>
  </conditionalFormatting>
  <conditionalFormatting sqref="T236">
    <cfRule type="containsText" dxfId="407" priority="408" operator="containsText" text="F">
      <formula>NOT(ISERROR(SEARCH("F",T236)))</formula>
    </cfRule>
  </conditionalFormatting>
  <conditionalFormatting sqref="T236">
    <cfRule type="containsText" dxfId="406" priority="407" operator="containsText" text="F">
      <formula>NOT(ISERROR(SEARCH("F",T236)))</formula>
    </cfRule>
  </conditionalFormatting>
  <conditionalFormatting sqref="T243">
    <cfRule type="containsText" dxfId="405" priority="406" operator="containsText" text="F">
      <formula>NOT(ISERROR(SEARCH("F",T243)))</formula>
    </cfRule>
  </conditionalFormatting>
  <conditionalFormatting sqref="T243">
    <cfRule type="containsText" dxfId="404" priority="405" operator="containsText" text="F">
      <formula>NOT(ISERROR(SEARCH("F",T243)))</formula>
    </cfRule>
  </conditionalFormatting>
  <conditionalFormatting sqref="Y147:Y149">
    <cfRule type="containsText" dxfId="403" priority="404" operator="containsText" text="F">
      <formula>NOT(ISERROR(SEARCH("F",Y147)))</formula>
    </cfRule>
  </conditionalFormatting>
  <conditionalFormatting sqref="Y147:Y149">
    <cfRule type="containsText" dxfId="402" priority="403" operator="containsText" text="F">
      <formula>NOT(ISERROR(SEARCH("F",Y147)))</formula>
    </cfRule>
  </conditionalFormatting>
  <conditionalFormatting sqref="AM14">
    <cfRule type="containsText" dxfId="401" priority="402" operator="containsText" text="F">
      <formula>NOT(ISERROR(SEARCH("F",AM14)))</formula>
    </cfRule>
  </conditionalFormatting>
  <conditionalFormatting sqref="AM14">
    <cfRule type="containsText" dxfId="400" priority="401" operator="containsText" text="F">
      <formula>NOT(ISERROR(SEARCH("F",AM14)))</formula>
    </cfRule>
  </conditionalFormatting>
  <conditionalFormatting sqref="AM14">
    <cfRule type="containsText" dxfId="399" priority="400" operator="containsText" text="F">
      <formula>NOT(ISERROR(SEARCH("F",AM14)))</formula>
    </cfRule>
  </conditionalFormatting>
  <conditionalFormatting sqref="AI21:AK21">
    <cfRule type="containsText" dxfId="398" priority="399" operator="containsText" text="F">
      <formula>NOT(ISERROR(SEARCH("F",AI21)))</formula>
    </cfRule>
  </conditionalFormatting>
  <conditionalFormatting sqref="AJ21">
    <cfRule type="containsText" dxfId="397" priority="398" operator="containsText" text="F">
      <formula>NOT(ISERROR(SEARCH("F",AJ21)))</formula>
    </cfRule>
  </conditionalFormatting>
  <conditionalFormatting sqref="AK21">
    <cfRule type="containsText" dxfId="396" priority="397" operator="containsText" text="F">
      <formula>NOT(ISERROR(SEARCH("F",AK21)))</formula>
    </cfRule>
  </conditionalFormatting>
  <conditionalFormatting sqref="AI21">
    <cfRule type="containsText" dxfId="395" priority="396" operator="containsText" text="F">
      <formula>NOT(ISERROR(SEARCH("F",AI21)))</formula>
    </cfRule>
  </conditionalFormatting>
  <conditionalFormatting sqref="AI21">
    <cfRule type="containsText" dxfId="394" priority="395" operator="containsText" text="F">
      <formula>NOT(ISERROR(SEARCH("F",AI21)))</formula>
    </cfRule>
  </conditionalFormatting>
  <conditionalFormatting sqref="AJ21">
    <cfRule type="containsText" dxfId="393" priority="394" operator="containsText" text="F">
      <formula>NOT(ISERROR(SEARCH("F",AJ21)))</formula>
    </cfRule>
  </conditionalFormatting>
  <conditionalFormatting sqref="AK21">
    <cfRule type="containsText" dxfId="392" priority="393" operator="containsText" text="F">
      <formula>NOT(ISERROR(SEARCH("F",AK21)))</formula>
    </cfRule>
  </conditionalFormatting>
  <conditionalFormatting sqref="AL21">
    <cfRule type="containsText" dxfId="391" priority="392" operator="containsText" text="F">
      <formula>NOT(ISERROR(SEARCH("F",AL21)))</formula>
    </cfRule>
  </conditionalFormatting>
  <conditionalFormatting sqref="AL21">
    <cfRule type="containsText" dxfId="390" priority="391" operator="containsText" text="F">
      <formula>NOT(ISERROR(SEARCH("F",AL21)))</formula>
    </cfRule>
  </conditionalFormatting>
  <conditionalFormatting sqref="AL21">
    <cfRule type="containsText" dxfId="389" priority="390" operator="containsText" text="F">
      <formula>NOT(ISERROR(SEARCH("F",AL21)))</formula>
    </cfRule>
  </conditionalFormatting>
  <conditionalFormatting sqref="AN21">
    <cfRule type="containsText" dxfId="388" priority="389" operator="containsText" text="F">
      <formula>NOT(ISERROR(SEARCH("F",AN21)))</formula>
    </cfRule>
  </conditionalFormatting>
  <conditionalFormatting sqref="AN21">
    <cfRule type="containsText" dxfId="387" priority="388" operator="containsText" text="F">
      <formula>NOT(ISERROR(SEARCH("F",AN21)))</formula>
    </cfRule>
  </conditionalFormatting>
  <conditionalFormatting sqref="AN21">
    <cfRule type="containsText" dxfId="386" priority="387" operator="containsText" text="F">
      <formula>NOT(ISERROR(SEARCH("F",AN21)))</formula>
    </cfRule>
  </conditionalFormatting>
  <conditionalFormatting sqref="AM21">
    <cfRule type="containsText" dxfId="385" priority="386" operator="containsText" text="F">
      <formula>NOT(ISERROR(SEARCH("F",AM21)))</formula>
    </cfRule>
  </conditionalFormatting>
  <conditionalFormatting sqref="AM21">
    <cfRule type="containsText" dxfId="384" priority="385" operator="containsText" text="F">
      <formula>NOT(ISERROR(SEARCH("F",AM21)))</formula>
    </cfRule>
  </conditionalFormatting>
  <conditionalFormatting sqref="AM21">
    <cfRule type="containsText" dxfId="383" priority="384" operator="containsText" text="F">
      <formula>NOT(ISERROR(SEARCH("F",AM21)))</formula>
    </cfRule>
  </conditionalFormatting>
  <conditionalFormatting sqref="AI28:AK28">
    <cfRule type="containsText" dxfId="382" priority="383" operator="containsText" text="F">
      <formula>NOT(ISERROR(SEARCH("F",AI28)))</formula>
    </cfRule>
  </conditionalFormatting>
  <conditionalFormatting sqref="AJ28">
    <cfRule type="containsText" dxfId="381" priority="382" operator="containsText" text="F">
      <formula>NOT(ISERROR(SEARCH("F",AJ28)))</formula>
    </cfRule>
  </conditionalFormatting>
  <conditionalFormatting sqref="AK28">
    <cfRule type="containsText" dxfId="380" priority="381" operator="containsText" text="F">
      <formula>NOT(ISERROR(SEARCH("F",AK28)))</formula>
    </cfRule>
  </conditionalFormatting>
  <conditionalFormatting sqref="AI28">
    <cfRule type="containsText" dxfId="379" priority="380" operator="containsText" text="F">
      <formula>NOT(ISERROR(SEARCH("F",AI28)))</formula>
    </cfRule>
  </conditionalFormatting>
  <conditionalFormatting sqref="AI28">
    <cfRule type="containsText" dxfId="378" priority="379" operator="containsText" text="F">
      <formula>NOT(ISERROR(SEARCH("F",AI28)))</formula>
    </cfRule>
  </conditionalFormatting>
  <conditionalFormatting sqref="AJ28">
    <cfRule type="containsText" dxfId="377" priority="378" operator="containsText" text="F">
      <formula>NOT(ISERROR(SEARCH("F",AJ28)))</formula>
    </cfRule>
  </conditionalFormatting>
  <conditionalFormatting sqref="AK28">
    <cfRule type="containsText" dxfId="376" priority="377" operator="containsText" text="F">
      <formula>NOT(ISERROR(SEARCH("F",AK28)))</formula>
    </cfRule>
  </conditionalFormatting>
  <conditionalFormatting sqref="AL28">
    <cfRule type="containsText" dxfId="375" priority="376" operator="containsText" text="F">
      <formula>NOT(ISERROR(SEARCH("F",AL28)))</formula>
    </cfRule>
  </conditionalFormatting>
  <conditionalFormatting sqref="AL28">
    <cfRule type="containsText" dxfId="374" priority="375" operator="containsText" text="F">
      <formula>NOT(ISERROR(SEARCH("F",AL28)))</formula>
    </cfRule>
  </conditionalFormatting>
  <conditionalFormatting sqref="AL28">
    <cfRule type="containsText" dxfId="373" priority="374" operator="containsText" text="F">
      <formula>NOT(ISERROR(SEARCH("F",AL28)))</formula>
    </cfRule>
  </conditionalFormatting>
  <conditionalFormatting sqref="AN28">
    <cfRule type="containsText" dxfId="372" priority="373" operator="containsText" text="F">
      <formula>NOT(ISERROR(SEARCH("F",AN28)))</formula>
    </cfRule>
  </conditionalFormatting>
  <conditionalFormatting sqref="AN28">
    <cfRule type="containsText" dxfId="371" priority="372" operator="containsText" text="F">
      <formula>NOT(ISERROR(SEARCH("F",AN28)))</formula>
    </cfRule>
  </conditionalFormatting>
  <conditionalFormatting sqref="AN28">
    <cfRule type="containsText" dxfId="370" priority="371" operator="containsText" text="F">
      <formula>NOT(ISERROR(SEARCH("F",AN28)))</formula>
    </cfRule>
  </conditionalFormatting>
  <conditionalFormatting sqref="AM28">
    <cfRule type="containsText" dxfId="369" priority="370" operator="containsText" text="F">
      <formula>NOT(ISERROR(SEARCH("F",AM28)))</formula>
    </cfRule>
  </conditionalFormatting>
  <conditionalFormatting sqref="AM28">
    <cfRule type="containsText" dxfId="368" priority="369" operator="containsText" text="F">
      <formula>NOT(ISERROR(SEARCH("F",AM28)))</formula>
    </cfRule>
  </conditionalFormatting>
  <conditionalFormatting sqref="AM28">
    <cfRule type="containsText" dxfId="367" priority="368" operator="containsText" text="F">
      <formula>NOT(ISERROR(SEARCH("F",AM28)))</formula>
    </cfRule>
  </conditionalFormatting>
  <conditionalFormatting sqref="AI35:AK35">
    <cfRule type="containsText" dxfId="366" priority="367" operator="containsText" text="F">
      <formula>NOT(ISERROR(SEARCH("F",AI35)))</formula>
    </cfRule>
  </conditionalFormatting>
  <conditionalFormatting sqref="AJ35">
    <cfRule type="containsText" dxfId="365" priority="366" operator="containsText" text="F">
      <formula>NOT(ISERROR(SEARCH("F",AJ35)))</formula>
    </cfRule>
  </conditionalFormatting>
  <conditionalFormatting sqref="AK35">
    <cfRule type="containsText" dxfId="364" priority="365" operator="containsText" text="F">
      <formula>NOT(ISERROR(SEARCH("F",AK35)))</formula>
    </cfRule>
  </conditionalFormatting>
  <conditionalFormatting sqref="AI35">
    <cfRule type="containsText" dxfId="363" priority="364" operator="containsText" text="F">
      <formula>NOT(ISERROR(SEARCH("F",AI35)))</formula>
    </cfRule>
  </conditionalFormatting>
  <conditionalFormatting sqref="AI35">
    <cfRule type="containsText" dxfId="362" priority="363" operator="containsText" text="F">
      <formula>NOT(ISERROR(SEARCH("F",AI35)))</formula>
    </cfRule>
  </conditionalFormatting>
  <conditionalFormatting sqref="AJ35">
    <cfRule type="containsText" dxfId="361" priority="362" operator="containsText" text="F">
      <formula>NOT(ISERROR(SEARCH("F",AJ35)))</formula>
    </cfRule>
  </conditionalFormatting>
  <conditionalFormatting sqref="AK35">
    <cfRule type="containsText" dxfId="360" priority="361" operator="containsText" text="F">
      <formula>NOT(ISERROR(SEARCH("F",AK35)))</formula>
    </cfRule>
  </conditionalFormatting>
  <conditionalFormatting sqref="AL35">
    <cfRule type="containsText" dxfId="359" priority="360" operator="containsText" text="F">
      <formula>NOT(ISERROR(SEARCH("F",AL35)))</formula>
    </cfRule>
  </conditionalFormatting>
  <conditionalFormatting sqref="AL35">
    <cfRule type="containsText" dxfId="358" priority="359" operator="containsText" text="F">
      <formula>NOT(ISERROR(SEARCH("F",AL35)))</formula>
    </cfRule>
  </conditionalFormatting>
  <conditionalFormatting sqref="AL35">
    <cfRule type="containsText" dxfId="357" priority="358" operator="containsText" text="F">
      <formula>NOT(ISERROR(SEARCH("F",AL35)))</formula>
    </cfRule>
  </conditionalFormatting>
  <conditionalFormatting sqref="AN35">
    <cfRule type="containsText" dxfId="356" priority="357" operator="containsText" text="F">
      <formula>NOT(ISERROR(SEARCH("F",AN35)))</formula>
    </cfRule>
  </conditionalFormatting>
  <conditionalFormatting sqref="AN35">
    <cfRule type="containsText" dxfId="355" priority="356" operator="containsText" text="F">
      <formula>NOT(ISERROR(SEARCH("F",AN35)))</formula>
    </cfRule>
  </conditionalFormatting>
  <conditionalFormatting sqref="AN35">
    <cfRule type="containsText" dxfId="354" priority="355" operator="containsText" text="F">
      <formula>NOT(ISERROR(SEARCH("F",AN35)))</formula>
    </cfRule>
  </conditionalFormatting>
  <conditionalFormatting sqref="AM35">
    <cfRule type="containsText" dxfId="353" priority="354" operator="containsText" text="F">
      <formula>NOT(ISERROR(SEARCH("F",AM35)))</formula>
    </cfRule>
  </conditionalFormatting>
  <conditionalFormatting sqref="AM35">
    <cfRule type="containsText" dxfId="352" priority="353" operator="containsText" text="F">
      <formula>NOT(ISERROR(SEARCH("F",AM35)))</formula>
    </cfRule>
  </conditionalFormatting>
  <conditionalFormatting sqref="AM35">
    <cfRule type="containsText" dxfId="351" priority="352" operator="containsText" text="F">
      <formula>NOT(ISERROR(SEARCH("F",AM35)))</formula>
    </cfRule>
  </conditionalFormatting>
  <conditionalFormatting sqref="AI40">
    <cfRule type="containsText" dxfId="350" priority="351" operator="containsText" text="F">
      <formula>NOT(ISERROR(SEARCH("F",AI40)))</formula>
    </cfRule>
  </conditionalFormatting>
  <conditionalFormatting sqref="AI40">
    <cfRule type="containsText" dxfId="349" priority="350" operator="containsText" text="F">
      <formula>NOT(ISERROR(SEARCH("F",AI40)))</formula>
    </cfRule>
  </conditionalFormatting>
  <conditionalFormatting sqref="AI54">
    <cfRule type="containsText" dxfId="348" priority="349" operator="containsText" text="F">
      <formula>NOT(ISERROR(SEARCH("F",AI54)))</formula>
    </cfRule>
  </conditionalFormatting>
  <conditionalFormatting sqref="AI54">
    <cfRule type="containsText" dxfId="347" priority="348" operator="containsText" text="F">
      <formula>NOT(ISERROR(SEARCH("F",AI54)))</formula>
    </cfRule>
  </conditionalFormatting>
  <conditionalFormatting sqref="AI61">
    <cfRule type="containsText" dxfId="346" priority="347" operator="containsText" text="F">
      <formula>NOT(ISERROR(SEARCH("F",AI61)))</formula>
    </cfRule>
  </conditionalFormatting>
  <conditionalFormatting sqref="AI61">
    <cfRule type="containsText" dxfId="345" priority="346" operator="containsText" text="F">
      <formula>NOT(ISERROR(SEARCH("F",AI61)))</formula>
    </cfRule>
  </conditionalFormatting>
  <conditionalFormatting sqref="AI82">
    <cfRule type="containsText" dxfId="344" priority="345" operator="containsText" text="F">
      <formula>NOT(ISERROR(SEARCH("F",AI82)))</formula>
    </cfRule>
  </conditionalFormatting>
  <conditionalFormatting sqref="AI82">
    <cfRule type="containsText" dxfId="343" priority="344" operator="containsText" text="F">
      <formula>NOT(ISERROR(SEARCH("F",AI82)))</formula>
    </cfRule>
  </conditionalFormatting>
  <conditionalFormatting sqref="AI89">
    <cfRule type="containsText" dxfId="342" priority="343" operator="containsText" text="F">
      <formula>NOT(ISERROR(SEARCH("F",AI89)))</formula>
    </cfRule>
  </conditionalFormatting>
  <conditionalFormatting sqref="AI89">
    <cfRule type="containsText" dxfId="341" priority="342" operator="containsText" text="F">
      <formula>NOT(ISERROR(SEARCH("F",AI89)))</formula>
    </cfRule>
  </conditionalFormatting>
  <conditionalFormatting sqref="AI103">
    <cfRule type="containsText" dxfId="340" priority="341" operator="containsText" text="F">
      <formula>NOT(ISERROR(SEARCH("F",AI103)))</formula>
    </cfRule>
  </conditionalFormatting>
  <conditionalFormatting sqref="AI103">
    <cfRule type="containsText" dxfId="339" priority="340" operator="containsText" text="F">
      <formula>NOT(ISERROR(SEARCH("F",AI103)))</formula>
    </cfRule>
  </conditionalFormatting>
  <conditionalFormatting sqref="AI117 AI124 AI131">
    <cfRule type="containsText" dxfId="338" priority="339" operator="containsText" text="F">
      <formula>NOT(ISERROR(SEARCH("F",AI117)))</formula>
    </cfRule>
  </conditionalFormatting>
  <conditionalFormatting sqref="AI117 AI124 AI131">
    <cfRule type="containsText" dxfId="337" priority="338" operator="containsText" text="F">
      <formula>NOT(ISERROR(SEARCH("F",AI117)))</formula>
    </cfRule>
  </conditionalFormatting>
  <conditionalFormatting sqref="AI159">
    <cfRule type="containsText" dxfId="336" priority="337" operator="containsText" text="F">
      <formula>NOT(ISERROR(SEARCH("F",AI159)))</formula>
    </cfRule>
  </conditionalFormatting>
  <conditionalFormatting sqref="AI159">
    <cfRule type="containsText" dxfId="335" priority="336" operator="containsText" text="F">
      <formula>NOT(ISERROR(SEARCH("F",AI159)))</formula>
    </cfRule>
  </conditionalFormatting>
  <conditionalFormatting sqref="AI166">
    <cfRule type="containsText" dxfId="334" priority="335" operator="containsText" text="F">
      <formula>NOT(ISERROR(SEARCH("F",AI166)))</formula>
    </cfRule>
  </conditionalFormatting>
  <conditionalFormatting sqref="AI166">
    <cfRule type="containsText" dxfId="333" priority="334" operator="containsText" text="F">
      <formula>NOT(ISERROR(SEARCH("F",AI166)))</formula>
    </cfRule>
  </conditionalFormatting>
  <conditionalFormatting sqref="AI187">
    <cfRule type="containsText" dxfId="332" priority="333" operator="containsText" text="F">
      <formula>NOT(ISERROR(SEARCH("F",AI187)))</formula>
    </cfRule>
  </conditionalFormatting>
  <conditionalFormatting sqref="AI187">
    <cfRule type="containsText" dxfId="331" priority="332" operator="containsText" text="F">
      <formula>NOT(ISERROR(SEARCH("F",AI187)))</formula>
    </cfRule>
  </conditionalFormatting>
  <conditionalFormatting sqref="AI194">
    <cfRule type="containsText" dxfId="330" priority="331" operator="containsText" text="F">
      <formula>NOT(ISERROR(SEARCH("F",AI194)))</formula>
    </cfRule>
  </conditionalFormatting>
  <conditionalFormatting sqref="AI194">
    <cfRule type="containsText" dxfId="329" priority="330" operator="containsText" text="F">
      <formula>NOT(ISERROR(SEARCH("F",AI194)))</formula>
    </cfRule>
  </conditionalFormatting>
  <conditionalFormatting sqref="AI222 AI229 AI236 AI243">
    <cfRule type="containsText" dxfId="328" priority="329" operator="containsText" text="F">
      <formula>NOT(ISERROR(SEARCH("F",AI222)))</formula>
    </cfRule>
  </conditionalFormatting>
  <conditionalFormatting sqref="AI222 AI229 AI236 AI243">
    <cfRule type="containsText" dxfId="327" priority="328" operator="containsText" text="F">
      <formula>NOT(ISERROR(SEARCH("F",AI222)))</formula>
    </cfRule>
  </conditionalFormatting>
  <conditionalFormatting sqref="AI49:AK49">
    <cfRule type="containsText" dxfId="326" priority="327" operator="containsText" text="F">
      <formula>NOT(ISERROR(SEARCH("F",AI49)))</formula>
    </cfRule>
  </conditionalFormatting>
  <conditionalFormatting sqref="AJ49">
    <cfRule type="containsText" dxfId="325" priority="326" operator="containsText" text="F">
      <formula>NOT(ISERROR(SEARCH("F",AJ49)))</formula>
    </cfRule>
  </conditionalFormatting>
  <conditionalFormatting sqref="AK49">
    <cfRule type="containsText" dxfId="324" priority="325" operator="containsText" text="F">
      <formula>NOT(ISERROR(SEARCH("F",AK49)))</formula>
    </cfRule>
  </conditionalFormatting>
  <conditionalFormatting sqref="AI49">
    <cfRule type="containsText" dxfId="323" priority="324" operator="containsText" text="F">
      <formula>NOT(ISERROR(SEARCH("F",AI49)))</formula>
    </cfRule>
  </conditionalFormatting>
  <conditionalFormatting sqref="AI49">
    <cfRule type="containsText" dxfId="322" priority="323" operator="containsText" text="F">
      <formula>NOT(ISERROR(SEARCH("F",AI49)))</formula>
    </cfRule>
  </conditionalFormatting>
  <conditionalFormatting sqref="AJ49">
    <cfRule type="containsText" dxfId="321" priority="322" operator="containsText" text="F">
      <formula>NOT(ISERROR(SEARCH("F",AJ49)))</formula>
    </cfRule>
  </conditionalFormatting>
  <conditionalFormatting sqref="AK49">
    <cfRule type="containsText" dxfId="320" priority="321" operator="containsText" text="F">
      <formula>NOT(ISERROR(SEARCH("F",AK49)))</formula>
    </cfRule>
  </conditionalFormatting>
  <conditionalFormatting sqref="AL49">
    <cfRule type="containsText" dxfId="319" priority="320" operator="containsText" text="F">
      <formula>NOT(ISERROR(SEARCH("F",AL49)))</formula>
    </cfRule>
  </conditionalFormatting>
  <conditionalFormatting sqref="AL49">
    <cfRule type="containsText" dxfId="318" priority="319" operator="containsText" text="F">
      <formula>NOT(ISERROR(SEARCH("F",AL49)))</formula>
    </cfRule>
  </conditionalFormatting>
  <conditionalFormatting sqref="AL49">
    <cfRule type="containsText" dxfId="317" priority="318" operator="containsText" text="F">
      <formula>NOT(ISERROR(SEARCH("F",AL49)))</formula>
    </cfRule>
  </conditionalFormatting>
  <conditionalFormatting sqref="AN49">
    <cfRule type="containsText" dxfId="316" priority="317" operator="containsText" text="F">
      <formula>NOT(ISERROR(SEARCH("F",AN49)))</formula>
    </cfRule>
  </conditionalFormatting>
  <conditionalFormatting sqref="AN49">
    <cfRule type="containsText" dxfId="315" priority="316" operator="containsText" text="F">
      <formula>NOT(ISERROR(SEARCH("F",AN49)))</formula>
    </cfRule>
  </conditionalFormatting>
  <conditionalFormatting sqref="AN49">
    <cfRule type="containsText" dxfId="314" priority="315" operator="containsText" text="F">
      <formula>NOT(ISERROR(SEARCH("F",AN49)))</formula>
    </cfRule>
  </conditionalFormatting>
  <conditionalFormatting sqref="AM49">
    <cfRule type="containsText" dxfId="313" priority="314" operator="containsText" text="F">
      <formula>NOT(ISERROR(SEARCH("F",AM49)))</formula>
    </cfRule>
  </conditionalFormatting>
  <conditionalFormatting sqref="AM49">
    <cfRule type="containsText" dxfId="312" priority="313" operator="containsText" text="F">
      <formula>NOT(ISERROR(SEARCH("F",AM49)))</formula>
    </cfRule>
  </conditionalFormatting>
  <conditionalFormatting sqref="AM49">
    <cfRule type="containsText" dxfId="311" priority="312" operator="containsText" text="F">
      <formula>NOT(ISERROR(SEARCH("F",AM49)))</formula>
    </cfRule>
  </conditionalFormatting>
  <conditionalFormatting sqref="AI70:AK70">
    <cfRule type="containsText" dxfId="310" priority="311" operator="containsText" text="F">
      <formula>NOT(ISERROR(SEARCH("F",AI70)))</formula>
    </cfRule>
  </conditionalFormatting>
  <conditionalFormatting sqref="AJ70">
    <cfRule type="containsText" dxfId="309" priority="310" operator="containsText" text="F">
      <formula>NOT(ISERROR(SEARCH("F",AJ70)))</formula>
    </cfRule>
  </conditionalFormatting>
  <conditionalFormatting sqref="AK70">
    <cfRule type="containsText" dxfId="308" priority="309" operator="containsText" text="F">
      <formula>NOT(ISERROR(SEARCH("F",AK70)))</formula>
    </cfRule>
  </conditionalFormatting>
  <conditionalFormatting sqref="AI70">
    <cfRule type="containsText" dxfId="307" priority="308" operator="containsText" text="F">
      <formula>NOT(ISERROR(SEARCH("F",AI70)))</formula>
    </cfRule>
  </conditionalFormatting>
  <conditionalFormatting sqref="AI70">
    <cfRule type="containsText" dxfId="306" priority="307" operator="containsText" text="F">
      <formula>NOT(ISERROR(SEARCH("F",AI70)))</formula>
    </cfRule>
  </conditionalFormatting>
  <conditionalFormatting sqref="AJ70">
    <cfRule type="containsText" dxfId="305" priority="306" operator="containsText" text="F">
      <formula>NOT(ISERROR(SEARCH("F",AJ70)))</formula>
    </cfRule>
  </conditionalFormatting>
  <conditionalFormatting sqref="AK70">
    <cfRule type="containsText" dxfId="304" priority="305" operator="containsText" text="F">
      <formula>NOT(ISERROR(SEARCH("F",AK70)))</formula>
    </cfRule>
  </conditionalFormatting>
  <conditionalFormatting sqref="AL70">
    <cfRule type="containsText" dxfId="303" priority="304" operator="containsText" text="F">
      <formula>NOT(ISERROR(SEARCH("F",AL70)))</formula>
    </cfRule>
  </conditionalFormatting>
  <conditionalFormatting sqref="AL70">
    <cfRule type="containsText" dxfId="302" priority="303" operator="containsText" text="F">
      <formula>NOT(ISERROR(SEARCH("F",AL70)))</formula>
    </cfRule>
  </conditionalFormatting>
  <conditionalFormatting sqref="AL70">
    <cfRule type="containsText" dxfId="301" priority="302" operator="containsText" text="F">
      <formula>NOT(ISERROR(SEARCH("F",AL70)))</formula>
    </cfRule>
  </conditionalFormatting>
  <conditionalFormatting sqref="AN70">
    <cfRule type="containsText" dxfId="300" priority="301" operator="containsText" text="F">
      <formula>NOT(ISERROR(SEARCH("F",AN70)))</formula>
    </cfRule>
  </conditionalFormatting>
  <conditionalFormatting sqref="AN70">
    <cfRule type="containsText" dxfId="299" priority="300" operator="containsText" text="F">
      <formula>NOT(ISERROR(SEARCH("F",AN70)))</formula>
    </cfRule>
  </conditionalFormatting>
  <conditionalFormatting sqref="AN70">
    <cfRule type="containsText" dxfId="298" priority="299" operator="containsText" text="F">
      <formula>NOT(ISERROR(SEARCH("F",AN70)))</formula>
    </cfRule>
  </conditionalFormatting>
  <conditionalFormatting sqref="AM70">
    <cfRule type="containsText" dxfId="297" priority="298" operator="containsText" text="F">
      <formula>NOT(ISERROR(SEARCH("F",AM70)))</formula>
    </cfRule>
  </conditionalFormatting>
  <conditionalFormatting sqref="AM70">
    <cfRule type="containsText" dxfId="296" priority="297" operator="containsText" text="F">
      <formula>NOT(ISERROR(SEARCH("F",AM70)))</formula>
    </cfRule>
  </conditionalFormatting>
  <conditionalFormatting sqref="AM70">
    <cfRule type="containsText" dxfId="295" priority="296" operator="containsText" text="F">
      <formula>NOT(ISERROR(SEARCH("F",AM70)))</formula>
    </cfRule>
  </conditionalFormatting>
  <conditionalFormatting sqref="AI77:AK77">
    <cfRule type="containsText" dxfId="294" priority="295" operator="containsText" text="F">
      <formula>NOT(ISERROR(SEARCH("F",AI77)))</formula>
    </cfRule>
  </conditionalFormatting>
  <conditionalFormatting sqref="AJ77">
    <cfRule type="containsText" dxfId="293" priority="294" operator="containsText" text="F">
      <formula>NOT(ISERROR(SEARCH("F",AJ77)))</formula>
    </cfRule>
  </conditionalFormatting>
  <conditionalFormatting sqref="AK77">
    <cfRule type="containsText" dxfId="292" priority="293" operator="containsText" text="F">
      <formula>NOT(ISERROR(SEARCH("F",AK77)))</formula>
    </cfRule>
  </conditionalFormatting>
  <conditionalFormatting sqref="AI77">
    <cfRule type="containsText" dxfId="291" priority="292" operator="containsText" text="F">
      <formula>NOT(ISERROR(SEARCH("F",AI77)))</formula>
    </cfRule>
  </conditionalFormatting>
  <conditionalFormatting sqref="AI77">
    <cfRule type="containsText" dxfId="290" priority="291" operator="containsText" text="F">
      <formula>NOT(ISERROR(SEARCH("F",AI77)))</formula>
    </cfRule>
  </conditionalFormatting>
  <conditionalFormatting sqref="AJ77">
    <cfRule type="containsText" dxfId="289" priority="290" operator="containsText" text="F">
      <formula>NOT(ISERROR(SEARCH("F",AJ77)))</formula>
    </cfRule>
  </conditionalFormatting>
  <conditionalFormatting sqref="AK77">
    <cfRule type="containsText" dxfId="288" priority="289" operator="containsText" text="F">
      <formula>NOT(ISERROR(SEARCH("F",AK77)))</formula>
    </cfRule>
  </conditionalFormatting>
  <conditionalFormatting sqref="AL77">
    <cfRule type="containsText" dxfId="287" priority="288" operator="containsText" text="F">
      <formula>NOT(ISERROR(SEARCH("F",AL77)))</formula>
    </cfRule>
  </conditionalFormatting>
  <conditionalFormatting sqref="AL77">
    <cfRule type="containsText" dxfId="286" priority="287" operator="containsText" text="F">
      <formula>NOT(ISERROR(SEARCH("F",AL77)))</formula>
    </cfRule>
  </conditionalFormatting>
  <conditionalFormatting sqref="AL77">
    <cfRule type="containsText" dxfId="285" priority="286" operator="containsText" text="F">
      <formula>NOT(ISERROR(SEARCH("F",AL77)))</formula>
    </cfRule>
  </conditionalFormatting>
  <conditionalFormatting sqref="AN77">
    <cfRule type="containsText" dxfId="284" priority="285" operator="containsText" text="F">
      <formula>NOT(ISERROR(SEARCH("F",AN77)))</formula>
    </cfRule>
  </conditionalFormatting>
  <conditionalFormatting sqref="AN77">
    <cfRule type="containsText" dxfId="283" priority="284" operator="containsText" text="F">
      <formula>NOT(ISERROR(SEARCH("F",AN77)))</formula>
    </cfRule>
  </conditionalFormatting>
  <conditionalFormatting sqref="AN77">
    <cfRule type="containsText" dxfId="282" priority="283" operator="containsText" text="F">
      <formula>NOT(ISERROR(SEARCH("F",AN77)))</formula>
    </cfRule>
  </conditionalFormatting>
  <conditionalFormatting sqref="AM77">
    <cfRule type="containsText" dxfId="281" priority="282" operator="containsText" text="F">
      <formula>NOT(ISERROR(SEARCH("F",AM77)))</formula>
    </cfRule>
  </conditionalFormatting>
  <conditionalFormatting sqref="AM77">
    <cfRule type="containsText" dxfId="280" priority="281" operator="containsText" text="F">
      <formula>NOT(ISERROR(SEARCH("F",AM77)))</formula>
    </cfRule>
  </conditionalFormatting>
  <conditionalFormatting sqref="AM77">
    <cfRule type="containsText" dxfId="279" priority="280" operator="containsText" text="F">
      <formula>NOT(ISERROR(SEARCH("F",AM77)))</formula>
    </cfRule>
  </conditionalFormatting>
  <conditionalFormatting sqref="AI98:AK98">
    <cfRule type="containsText" dxfId="278" priority="279" operator="containsText" text="F">
      <formula>NOT(ISERROR(SEARCH("F",AI98)))</formula>
    </cfRule>
  </conditionalFormatting>
  <conditionalFormatting sqref="AJ98">
    <cfRule type="containsText" dxfId="277" priority="278" operator="containsText" text="F">
      <formula>NOT(ISERROR(SEARCH("F",AJ98)))</formula>
    </cfRule>
  </conditionalFormatting>
  <conditionalFormatting sqref="AK98">
    <cfRule type="containsText" dxfId="276" priority="277" operator="containsText" text="F">
      <formula>NOT(ISERROR(SEARCH("F",AK98)))</formula>
    </cfRule>
  </conditionalFormatting>
  <conditionalFormatting sqref="AI98">
    <cfRule type="containsText" dxfId="275" priority="276" operator="containsText" text="F">
      <formula>NOT(ISERROR(SEARCH("F",AI98)))</formula>
    </cfRule>
  </conditionalFormatting>
  <conditionalFormatting sqref="AI98">
    <cfRule type="containsText" dxfId="274" priority="275" operator="containsText" text="F">
      <formula>NOT(ISERROR(SEARCH("F",AI98)))</formula>
    </cfRule>
  </conditionalFormatting>
  <conditionalFormatting sqref="AJ98">
    <cfRule type="containsText" dxfId="273" priority="274" operator="containsText" text="F">
      <formula>NOT(ISERROR(SEARCH("F",AJ98)))</formula>
    </cfRule>
  </conditionalFormatting>
  <conditionalFormatting sqref="AK98">
    <cfRule type="containsText" dxfId="272" priority="273" operator="containsText" text="F">
      <formula>NOT(ISERROR(SEARCH("F",AK98)))</formula>
    </cfRule>
  </conditionalFormatting>
  <conditionalFormatting sqref="AL98">
    <cfRule type="containsText" dxfId="271" priority="272" operator="containsText" text="F">
      <formula>NOT(ISERROR(SEARCH("F",AL98)))</formula>
    </cfRule>
  </conditionalFormatting>
  <conditionalFormatting sqref="AL98">
    <cfRule type="containsText" dxfId="270" priority="271" operator="containsText" text="F">
      <formula>NOT(ISERROR(SEARCH("F",AL98)))</formula>
    </cfRule>
  </conditionalFormatting>
  <conditionalFormatting sqref="AL98">
    <cfRule type="containsText" dxfId="269" priority="270" operator="containsText" text="F">
      <formula>NOT(ISERROR(SEARCH("F",AL98)))</formula>
    </cfRule>
  </conditionalFormatting>
  <conditionalFormatting sqref="AN98">
    <cfRule type="containsText" dxfId="268" priority="269" operator="containsText" text="F">
      <formula>NOT(ISERROR(SEARCH("F",AN98)))</formula>
    </cfRule>
  </conditionalFormatting>
  <conditionalFormatting sqref="AN98">
    <cfRule type="containsText" dxfId="267" priority="268" operator="containsText" text="F">
      <formula>NOT(ISERROR(SEARCH("F",AN98)))</formula>
    </cfRule>
  </conditionalFormatting>
  <conditionalFormatting sqref="AN98">
    <cfRule type="containsText" dxfId="266" priority="267" operator="containsText" text="F">
      <formula>NOT(ISERROR(SEARCH("F",AN98)))</formula>
    </cfRule>
  </conditionalFormatting>
  <conditionalFormatting sqref="AM98">
    <cfRule type="containsText" dxfId="265" priority="266" operator="containsText" text="F">
      <formula>NOT(ISERROR(SEARCH("F",AM98)))</formula>
    </cfRule>
  </conditionalFormatting>
  <conditionalFormatting sqref="AM98">
    <cfRule type="containsText" dxfId="264" priority="265" operator="containsText" text="F">
      <formula>NOT(ISERROR(SEARCH("F",AM98)))</formula>
    </cfRule>
  </conditionalFormatting>
  <conditionalFormatting sqref="AM98">
    <cfRule type="containsText" dxfId="263" priority="264" operator="containsText" text="F">
      <formula>NOT(ISERROR(SEARCH("F",AM98)))</formula>
    </cfRule>
  </conditionalFormatting>
  <conditionalFormatting sqref="AI112:AK112">
    <cfRule type="containsText" dxfId="262" priority="263" operator="containsText" text="F">
      <formula>NOT(ISERROR(SEARCH("F",AI112)))</formula>
    </cfRule>
  </conditionalFormatting>
  <conditionalFormatting sqref="AJ112">
    <cfRule type="containsText" dxfId="261" priority="262" operator="containsText" text="F">
      <formula>NOT(ISERROR(SEARCH("F",AJ112)))</formula>
    </cfRule>
  </conditionalFormatting>
  <conditionalFormatting sqref="AK112">
    <cfRule type="containsText" dxfId="260" priority="261" operator="containsText" text="F">
      <formula>NOT(ISERROR(SEARCH("F",AK112)))</formula>
    </cfRule>
  </conditionalFormatting>
  <conditionalFormatting sqref="AI112">
    <cfRule type="containsText" dxfId="259" priority="260" operator="containsText" text="F">
      <formula>NOT(ISERROR(SEARCH("F",AI112)))</formula>
    </cfRule>
  </conditionalFormatting>
  <conditionalFormatting sqref="AI112">
    <cfRule type="containsText" dxfId="258" priority="259" operator="containsText" text="F">
      <formula>NOT(ISERROR(SEARCH("F",AI112)))</formula>
    </cfRule>
  </conditionalFormatting>
  <conditionalFormatting sqref="AJ112">
    <cfRule type="containsText" dxfId="257" priority="258" operator="containsText" text="F">
      <formula>NOT(ISERROR(SEARCH("F",AJ112)))</formula>
    </cfRule>
  </conditionalFormatting>
  <conditionalFormatting sqref="AK112">
    <cfRule type="containsText" dxfId="256" priority="257" operator="containsText" text="F">
      <formula>NOT(ISERROR(SEARCH("F",AK112)))</formula>
    </cfRule>
  </conditionalFormatting>
  <conditionalFormatting sqref="AL112">
    <cfRule type="containsText" dxfId="255" priority="256" operator="containsText" text="F">
      <formula>NOT(ISERROR(SEARCH("F",AL112)))</formula>
    </cfRule>
  </conditionalFormatting>
  <conditionalFormatting sqref="AL112">
    <cfRule type="containsText" dxfId="254" priority="255" operator="containsText" text="F">
      <formula>NOT(ISERROR(SEARCH("F",AL112)))</formula>
    </cfRule>
  </conditionalFormatting>
  <conditionalFormatting sqref="AL112">
    <cfRule type="containsText" dxfId="253" priority="254" operator="containsText" text="F">
      <formula>NOT(ISERROR(SEARCH("F",AL112)))</formula>
    </cfRule>
  </conditionalFormatting>
  <conditionalFormatting sqref="AN112">
    <cfRule type="containsText" dxfId="252" priority="253" operator="containsText" text="F">
      <formula>NOT(ISERROR(SEARCH("F",AN112)))</formula>
    </cfRule>
  </conditionalFormatting>
  <conditionalFormatting sqref="AN112">
    <cfRule type="containsText" dxfId="251" priority="252" operator="containsText" text="F">
      <formula>NOT(ISERROR(SEARCH("F",AN112)))</formula>
    </cfRule>
  </conditionalFormatting>
  <conditionalFormatting sqref="AN112">
    <cfRule type="containsText" dxfId="250" priority="251" operator="containsText" text="F">
      <formula>NOT(ISERROR(SEARCH("F",AN112)))</formula>
    </cfRule>
  </conditionalFormatting>
  <conditionalFormatting sqref="AM112">
    <cfRule type="containsText" dxfId="249" priority="250" operator="containsText" text="F">
      <formula>NOT(ISERROR(SEARCH("F",AM112)))</formula>
    </cfRule>
  </conditionalFormatting>
  <conditionalFormatting sqref="AM112">
    <cfRule type="containsText" dxfId="248" priority="249" operator="containsText" text="F">
      <formula>NOT(ISERROR(SEARCH("F",AM112)))</formula>
    </cfRule>
  </conditionalFormatting>
  <conditionalFormatting sqref="AM112">
    <cfRule type="containsText" dxfId="247" priority="248" operator="containsText" text="F">
      <formula>NOT(ISERROR(SEARCH("F",AM112)))</formula>
    </cfRule>
  </conditionalFormatting>
  <conditionalFormatting sqref="AI140:AK140">
    <cfRule type="containsText" dxfId="246" priority="247" operator="containsText" text="F">
      <formula>NOT(ISERROR(SEARCH("F",AI140)))</formula>
    </cfRule>
  </conditionalFormatting>
  <conditionalFormatting sqref="AJ140">
    <cfRule type="containsText" dxfId="245" priority="246" operator="containsText" text="F">
      <formula>NOT(ISERROR(SEARCH("F",AJ140)))</formula>
    </cfRule>
  </conditionalFormatting>
  <conditionalFormatting sqref="AK140">
    <cfRule type="containsText" dxfId="244" priority="245" operator="containsText" text="F">
      <formula>NOT(ISERROR(SEARCH("F",AK140)))</formula>
    </cfRule>
  </conditionalFormatting>
  <conditionalFormatting sqref="AI140">
    <cfRule type="containsText" dxfId="243" priority="244" operator="containsText" text="F">
      <formula>NOT(ISERROR(SEARCH("F",AI140)))</formula>
    </cfRule>
  </conditionalFormatting>
  <conditionalFormatting sqref="AI140">
    <cfRule type="containsText" dxfId="242" priority="243" operator="containsText" text="F">
      <formula>NOT(ISERROR(SEARCH("F",AI140)))</formula>
    </cfRule>
  </conditionalFormatting>
  <conditionalFormatting sqref="AJ140">
    <cfRule type="containsText" dxfId="241" priority="242" operator="containsText" text="F">
      <formula>NOT(ISERROR(SEARCH("F",AJ140)))</formula>
    </cfRule>
  </conditionalFormatting>
  <conditionalFormatting sqref="AK140">
    <cfRule type="containsText" dxfId="240" priority="241" operator="containsText" text="F">
      <formula>NOT(ISERROR(SEARCH("F",AK140)))</formula>
    </cfRule>
  </conditionalFormatting>
  <conditionalFormatting sqref="AL140">
    <cfRule type="containsText" dxfId="239" priority="240" operator="containsText" text="F">
      <formula>NOT(ISERROR(SEARCH("F",AL140)))</formula>
    </cfRule>
  </conditionalFormatting>
  <conditionalFormatting sqref="AL140">
    <cfRule type="containsText" dxfId="238" priority="239" operator="containsText" text="F">
      <formula>NOT(ISERROR(SEARCH("F",AL140)))</formula>
    </cfRule>
  </conditionalFormatting>
  <conditionalFormatting sqref="AL140">
    <cfRule type="containsText" dxfId="237" priority="238" operator="containsText" text="F">
      <formula>NOT(ISERROR(SEARCH("F",AL140)))</formula>
    </cfRule>
  </conditionalFormatting>
  <conditionalFormatting sqref="AN140">
    <cfRule type="containsText" dxfId="236" priority="237" operator="containsText" text="F">
      <formula>NOT(ISERROR(SEARCH("F",AN140)))</formula>
    </cfRule>
  </conditionalFormatting>
  <conditionalFormatting sqref="AN140">
    <cfRule type="containsText" dxfId="235" priority="236" operator="containsText" text="F">
      <formula>NOT(ISERROR(SEARCH("F",AN140)))</formula>
    </cfRule>
  </conditionalFormatting>
  <conditionalFormatting sqref="AN140">
    <cfRule type="containsText" dxfId="234" priority="235" operator="containsText" text="F">
      <formula>NOT(ISERROR(SEARCH("F",AN140)))</formula>
    </cfRule>
  </conditionalFormatting>
  <conditionalFormatting sqref="AM140">
    <cfRule type="containsText" dxfId="233" priority="234" operator="containsText" text="F">
      <formula>NOT(ISERROR(SEARCH("F",AM140)))</formula>
    </cfRule>
  </conditionalFormatting>
  <conditionalFormatting sqref="AM140">
    <cfRule type="containsText" dxfId="232" priority="233" operator="containsText" text="F">
      <formula>NOT(ISERROR(SEARCH("F",AM140)))</formula>
    </cfRule>
  </conditionalFormatting>
  <conditionalFormatting sqref="AM140">
    <cfRule type="containsText" dxfId="231" priority="232" operator="containsText" text="F">
      <formula>NOT(ISERROR(SEARCH("F",AM140)))</formula>
    </cfRule>
  </conditionalFormatting>
  <conditionalFormatting sqref="AI147:AK147">
    <cfRule type="containsText" dxfId="230" priority="231" operator="containsText" text="F">
      <formula>NOT(ISERROR(SEARCH("F",AI147)))</formula>
    </cfRule>
  </conditionalFormatting>
  <conditionalFormatting sqref="AJ147">
    <cfRule type="containsText" dxfId="229" priority="230" operator="containsText" text="F">
      <formula>NOT(ISERROR(SEARCH("F",AJ147)))</formula>
    </cfRule>
  </conditionalFormatting>
  <conditionalFormatting sqref="AK147">
    <cfRule type="containsText" dxfId="228" priority="229" operator="containsText" text="F">
      <formula>NOT(ISERROR(SEARCH("F",AK147)))</formula>
    </cfRule>
  </conditionalFormatting>
  <conditionalFormatting sqref="AI147">
    <cfRule type="containsText" dxfId="227" priority="228" operator="containsText" text="F">
      <formula>NOT(ISERROR(SEARCH("F",AI147)))</formula>
    </cfRule>
  </conditionalFormatting>
  <conditionalFormatting sqref="AI147">
    <cfRule type="containsText" dxfId="226" priority="227" operator="containsText" text="F">
      <formula>NOT(ISERROR(SEARCH("F",AI147)))</formula>
    </cfRule>
  </conditionalFormatting>
  <conditionalFormatting sqref="AJ147">
    <cfRule type="containsText" dxfId="225" priority="226" operator="containsText" text="F">
      <formula>NOT(ISERROR(SEARCH("F",AJ147)))</formula>
    </cfRule>
  </conditionalFormatting>
  <conditionalFormatting sqref="AK147">
    <cfRule type="containsText" dxfId="224" priority="225" operator="containsText" text="F">
      <formula>NOT(ISERROR(SEARCH("F",AK147)))</formula>
    </cfRule>
  </conditionalFormatting>
  <conditionalFormatting sqref="AL147">
    <cfRule type="containsText" dxfId="223" priority="224" operator="containsText" text="F">
      <formula>NOT(ISERROR(SEARCH("F",AL147)))</formula>
    </cfRule>
  </conditionalFormatting>
  <conditionalFormatting sqref="AL147">
    <cfRule type="containsText" dxfId="222" priority="223" operator="containsText" text="F">
      <formula>NOT(ISERROR(SEARCH("F",AL147)))</formula>
    </cfRule>
  </conditionalFormatting>
  <conditionalFormatting sqref="AL147">
    <cfRule type="containsText" dxfId="221" priority="222" operator="containsText" text="F">
      <formula>NOT(ISERROR(SEARCH("F",AL147)))</formula>
    </cfRule>
  </conditionalFormatting>
  <conditionalFormatting sqref="AN147">
    <cfRule type="containsText" dxfId="220" priority="221" operator="containsText" text="F">
      <formula>NOT(ISERROR(SEARCH("F",AN147)))</formula>
    </cfRule>
  </conditionalFormatting>
  <conditionalFormatting sqref="AN147">
    <cfRule type="containsText" dxfId="219" priority="220" operator="containsText" text="F">
      <formula>NOT(ISERROR(SEARCH("F",AN147)))</formula>
    </cfRule>
  </conditionalFormatting>
  <conditionalFormatting sqref="AN147">
    <cfRule type="containsText" dxfId="218" priority="219" operator="containsText" text="F">
      <formula>NOT(ISERROR(SEARCH("F",AN147)))</formula>
    </cfRule>
  </conditionalFormatting>
  <conditionalFormatting sqref="AM147">
    <cfRule type="containsText" dxfId="217" priority="218" operator="containsText" text="F">
      <formula>NOT(ISERROR(SEARCH("F",AM147)))</formula>
    </cfRule>
  </conditionalFormatting>
  <conditionalFormatting sqref="AM147">
    <cfRule type="containsText" dxfId="216" priority="217" operator="containsText" text="F">
      <formula>NOT(ISERROR(SEARCH("F",AM147)))</formula>
    </cfRule>
  </conditionalFormatting>
  <conditionalFormatting sqref="AM147">
    <cfRule type="containsText" dxfId="215" priority="216" operator="containsText" text="F">
      <formula>NOT(ISERROR(SEARCH("F",AM147)))</formula>
    </cfRule>
  </conditionalFormatting>
  <conditionalFormatting sqref="AI154:AK154">
    <cfRule type="containsText" dxfId="214" priority="215" operator="containsText" text="F">
      <formula>NOT(ISERROR(SEARCH("F",AI154)))</formula>
    </cfRule>
  </conditionalFormatting>
  <conditionalFormatting sqref="AJ154">
    <cfRule type="containsText" dxfId="213" priority="214" operator="containsText" text="F">
      <formula>NOT(ISERROR(SEARCH("F",AJ154)))</formula>
    </cfRule>
  </conditionalFormatting>
  <conditionalFormatting sqref="AK154">
    <cfRule type="containsText" dxfId="212" priority="213" operator="containsText" text="F">
      <formula>NOT(ISERROR(SEARCH("F",AK154)))</formula>
    </cfRule>
  </conditionalFormatting>
  <conditionalFormatting sqref="AI154">
    <cfRule type="containsText" dxfId="211" priority="212" operator="containsText" text="F">
      <formula>NOT(ISERROR(SEARCH("F",AI154)))</formula>
    </cfRule>
  </conditionalFormatting>
  <conditionalFormatting sqref="AI154">
    <cfRule type="containsText" dxfId="210" priority="211" operator="containsText" text="F">
      <formula>NOT(ISERROR(SEARCH("F",AI154)))</formula>
    </cfRule>
  </conditionalFormatting>
  <conditionalFormatting sqref="AJ154">
    <cfRule type="containsText" dxfId="209" priority="210" operator="containsText" text="F">
      <formula>NOT(ISERROR(SEARCH("F",AJ154)))</formula>
    </cfRule>
  </conditionalFormatting>
  <conditionalFormatting sqref="AK154">
    <cfRule type="containsText" dxfId="208" priority="209" operator="containsText" text="F">
      <formula>NOT(ISERROR(SEARCH("F",AK154)))</formula>
    </cfRule>
  </conditionalFormatting>
  <conditionalFormatting sqref="AL154">
    <cfRule type="containsText" dxfId="207" priority="208" operator="containsText" text="F">
      <formula>NOT(ISERROR(SEARCH("F",AL154)))</formula>
    </cfRule>
  </conditionalFormatting>
  <conditionalFormatting sqref="AL154">
    <cfRule type="containsText" dxfId="206" priority="207" operator="containsText" text="F">
      <formula>NOT(ISERROR(SEARCH("F",AL154)))</formula>
    </cfRule>
  </conditionalFormatting>
  <conditionalFormatting sqref="AL154">
    <cfRule type="containsText" dxfId="205" priority="206" operator="containsText" text="F">
      <formula>NOT(ISERROR(SEARCH("F",AL154)))</formula>
    </cfRule>
  </conditionalFormatting>
  <conditionalFormatting sqref="AN154">
    <cfRule type="containsText" dxfId="204" priority="205" operator="containsText" text="F">
      <formula>NOT(ISERROR(SEARCH("F",AN154)))</formula>
    </cfRule>
  </conditionalFormatting>
  <conditionalFormatting sqref="AN154">
    <cfRule type="containsText" dxfId="203" priority="204" operator="containsText" text="F">
      <formula>NOT(ISERROR(SEARCH("F",AN154)))</formula>
    </cfRule>
  </conditionalFormatting>
  <conditionalFormatting sqref="AN154">
    <cfRule type="containsText" dxfId="202" priority="203" operator="containsText" text="F">
      <formula>NOT(ISERROR(SEARCH("F",AN154)))</formula>
    </cfRule>
  </conditionalFormatting>
  <conditionalFormatting sqref="AM154">
    <cfRule type="containsText" dxfId="201" priority="202" operator="containsText" text="F">
      <formula>NOT(ISERROR(SEARCH("F",AM154)))</formula>
    </cfRule>
  </conditionalFormatting>
  <conditionalFormatting sqref="AM154">
    <cfRule type="containsText" dxfId="200" priority="201" operator="containsText" text="F">
      <formula>NOT(ISERROR(SEARCH("F",AM154)))</formula>
    </cfRule>
  </conditionalFormatting>
  <conditionalFormatting sqref="AM154">
    <cfRule type="containsText" dxfId="199" priority="200" operator="containsText" text="F">
      <formula>NOT(ISERROR(SEARCH("F",AM154)))</formula>
    </cfRule>
  </conditionalFormatting>
  <conditionalFormatting sqref="AI175:AK175">
    <cfRule type="containsText" dxfId="198" priority="199" operator="containsText" text="F">
      <formula>NOT(ISERROR(SEARCH("F",AI175)))</formula>
    </cfRule>
  </conditionalFormatting>
  <conditionalFormatting sqref="AJ175">
    <cfRule type="containsText" dxfId="197" priority="198" operator="containsText" text="F">
      <formula>NOT(ISERROR(SEARCH("F",AJ175)))</formula>
    </cfRule>
  </conditionalFormatting>
  <conditionalFormatting sqref="AK175">
    <cfRule type="containsText" dxfId="196" priority="197" operator="containsText" text="F">
      <formula>NOT(ISERROR(SEARCH("F",AK175)))</formula>
    </cfRule>
  </conditionalFormatting>
  <conditionalFormatting sqref="AI175">
    <cfRule type="containsText" dxfId="195" priority="196" operator="containsText" text="F">
      <formula>NOT(ISERROR(SEARCH("F",AI175)))</formula>
    </cfRule>
  </conditionalFormatting>
  <conditionalFormatting sqref="AI175">
    <cfRule type="containsText" dxfId="194" priority="195" operator="containsText" text="F">
      <formula>NOT(ISERROR(SEARCH("F",AI175)))</formula>
    </cfRule>
  </conditionalFormatting>
  <conditionalFormatting sqref="AJ175">
    <cfRule type="containsText" dxfId="193" priority="194" operator="containsText" text="F">
      <formula>NOT(ISERROR(SEARCH("F",AJ175)))</formula>
    </cfRule>
  </conditionalFormatting>
  <conditionalFormatting sqref="AK175">
    <cfRule type="containsText" dxfId="192" priority="193" operator="containsText" text="F">
      <formula>NOT(ISERROR(SEARCH("F",AK175)))</formula>
    </cfRule>
  </conditionalFormatting>
  <conditionalFormatting sqref="AL175">
    <cfRule type="containsText" dxfId="191" priority="192" operator="containsText" text="F">
      <formula>NOT(ISERROR(SEARCH("F",AL175)))</formula>
    </cfRule>
  </conditionalFormatting>
  <conditionalFormatting sqref="AL175">
    <cfRule type="containsText" dxfId="190" priority="191" operator="containsText" text="F">
      <formula>NOT(ISERROR(SEARCH("F",AL175)))</formula>
    </cfRule>
  </conditionalFormatting>
  <conditionalFormatting sqref="AL175">
    <cfRule type="containsText" dxfId="189" priority="190" operator="containsText" text="F">
      <formula>NOT(ISERROR(SEARCH("F",AL175)))</formula>
    </cfRule>
  </conditionalFormatting>
  <conditionalFormatting sqref="AN175">
    <cfRule type="containsText" dxfId="188" priority="189" operator="containsText" text="F">
      <formula>NOT(ISERROR(SEARCH("F",AN175)))</formula>
    </cfRule>
  </conditionalFormatting>
  <conditionalFormatting sqref="AN175">
    <cfRule type="containsText" dxfId="187" priority="188" operator="containsText" text="F">
      <formula>NOT(ISERROR(SEARCH("F",AN175)))</formula>
    </cfRule>
  </conditionalFormatting>
  <conditionalFormatting sqref="AN175">
    <cfRule type="containsText" dxfId="186" priority="187" operator="containsText" text="F">
      <formula>NOT(ISERROR(SEARCH("F",AN175)))</formula>
    </cfRule>
  </conditionalFormatting>
  <conditionalFormatting sqref="AM175">
    <cfRule type="containsText" dxfId="185" priority="186" operator="containsText" text="F">
      <formula>NOT(ISERROR(SEARCH("F",AM175)))</formula>
    </cfRule>
  </conditionalFormatting>
  <conditionalFormatting sqref="AM175">
    <cfRule type="containsText" dxfId="184" priority="185" operator="containsText" text="F">
      <formula>NOT(ISERROR(SEARCH("F",AM175)))</formula>
    </cfRule>
  </conditionalFormatting>
  <conditionalFormatting sqref="AM175">
    <cfRule type="containsText" dxfId="183" priority="184" operator="containsText" text="F">
      <formula>NOT(ISERROR(SEARCH("F",AM175)))</formula>
    </cfRule>
  </conditionalFormatting>
  <conditionalFormatting sqref="AI182:AK182">
    <cfRule type="containsText" dxfId="182" priority="183" operator="containsText" text="F">
      <formula>NOT(ISERROR(SEARCH("F",AI182)))</formula>
    </cfRule>
  </conditionalFormatting>
  <conditionalFormatting sqref="AJ182">
    <cfRule type="containsText" dxfId="181" priority="182" operator="containsText" text="F">
      <formula>NOT(ISERROR(SEARCH("F",AJ182)))</formula>
    </cfRule>
  </conditionalFormatting>
  <conditionalFormatting sqref="AK182">
    <cfRule type="containsText" dxfId="180" priority="181" operator="containsText" text="F">
      <formula>NOT(ISERROR(SEARCH("F",AK182)))</formula>
    </cfRule>
  </conditionalFormatting>
  <conditionalFormatting sqref="AI182">
    <cfRule type="containsText" dxfId="179" priority="180" operator="containsText" text="F">
      <formula>NOT(ISERROR(SEARCH("F",AI182)))</formula>
    </cfRule>
  </conditionalFormatting>
  <conditionalFormatting sqref="AI182">
    <cfRule type="containsText" dxfId="178" priority="179" operator="containsText" text="F">
      <formula>NOT(ISERROR(SEARCH("F",AI182)))</formula>
    </cfRule>
  </conditionalFormatting>
  <conditionalFormatting sqref="AJ182">
    <cfRule type="containsText" dxfId="177" priority="178" operator="containsText" text="F">
      <formula>NOT(ISERROR(SEARCH("F",AJ182)))</formula>
    </cfRule>
  </conditionalFormatting>
  <conditionalFormatting sqref="AK182">
    <cfRule type="containsText" dxfId="176" priority="177" operator="containsText" text="F">
      <formula>NOT(ISERROR(SEARCH("F",AK182)))</formula>
    </cfRule>
  </conditionalFormatting>
  <conditionalFormatting sqref="AL182">
    <cfRule type="containsText" dxfId="175" priority="176" operator="containsText" text="F">
      <formula>NOT(ISERROR(SEARCH("F",AL182)))</formula>
    </cfRule>
  </conditionalFormatting>
  <conditionalFormatting sqref="AL182">
    <cfRule type="containsText" dxfId="174" priority="175" operator="containsText" text="F">
      <formula>NOT(ISERROR(SEARCH("F",AL182)))</formula>
    </cfRule>
  </conditionalFormatting>
  <conditionalFormatting sqref="AL182">
    <cfRule type="containsText" dxfId="173" priority="174" operator="containsText" text="F">
      <formula>NOT(ISERROR(SEARCH("F",AL182)))</formula>
    </cfRule>
  </conditionalFormatting>
  <conditionalFormatting sqref="AN182">
    <cfRule type="containsText" dxfId="172" priority="173" operator="containsText" text="F">
      <formula>NOT(ISERROR(SEARCH("F",AN182)))</formula>
    </cfRule>
  </conditionalFormatting>
  <conditionalFormatting sqref="AN182">
    <cfRule type="containsText" dxfId="171" priority="172" operator="containsText" text="F">
      <formula>NOT(ISERROR(SEARCH("F",AN182)))</formula>
    </cfRule>
  </conditionalFormatting>
  <conditionalFormatting sqref="AN182">
    <cfRule type="containsText" dxfId="170" priority="171" operator="containsText" text="F">
      <formula>NOT(ISERROR(SEARCH("F",AN182)))</formula>
    </cfRule>
  </conditionalFormatting>
  <conditionalFormatting sqref="AM182">
    <cfRule type="containsText" dxfId="169" priority="170" operator="containsText" text="F">
      <formula>NOT(ISERROR(SEARCH("F",AM182)))</formula>
    </cfRule>
  </conditionalFormatting>
  <conditionalFormatting sqref="AM182">
    <cfRule type="containsText" dxfId="168" priority="169" operator="containsText" text="F">
      <formula>NOT(ISERROR(SEARCH("F",AM182)))</formula>
    </cfRule>
  </conditionalFormatting>
  <conditionalFormatting sqref="AM182">
    <cfRule type="containsText" dxfId="167" priority="168" operator="containsText" text="F">
      <formula>NOT(ISERROR(SEARCH("F",AM182)))</formula>
    </cfRule>
  </conditionalFormatting>
  <conditionalFormatting sqref="AI203:AK203">
    <cfRule type="containsText" dxfId="166" priority="167" operator="containsText" text="F">
      <formula>NOT(ISERROR(SEARCH("F",AI203)))</formula>
    </cfRule>
  </conditionalFormatting>
  <conditionalFormatting sqref="AJ203">
    <cfRule type="containsText" dxfId="165" priority="166" operator="containsText" text="F">
      <formula>NOT(ISERROR(SEARCH("F",AJ203)))</formula>
    </cfRule>
  </conditionalFormatting>
  <conditionalFormatting sqref="AK203">
    <cfRule type="containsText" dxfId="164" priority="165" operator="containsText" text="F">
      <formula>NOT(ISERROR(SEARCH("F",AK203)))</formula>
    </cfRule>
  </conditionalFormatting>
  <conditionalFormatting sqref="AI203">
    <cfRule type="containsText" dxfId="163" priority="164" operator="containsText" text="F">
      <formula>NOT(ISERROR(SEARCH("F",AI203)))</formula>
    </cfRule>
  </conditionalFormatting>
  <conditionalFormatting sqref="AI203">
    <cfRule type="containsText" dxfId="162" priority="163" operator="containsText" text="F">
      <formula>NOT(ISERROR(SEARCH("F",AI203)))</formula>
    </cfRule>
  </conditionalFormatting>
  <conditionalFormatting sqref="AJ203">
    <cfRule type="containsText" dxfId="161" priority="162" operator="containsText" text="F">
      <formula>NOT(ISERROR(SEARCH("F",AJ203)))</formula>
    </cfRule>
  </conditionalFormatting>
  <conditionalFormatting sqref="AK203">
    <cfRule type="containsText" dxfId="160" priority="161" operator="containsText" text="F">
      <formula>NOT(ISERROR(SEARCH("F",AK203)))</formula>
    </cfRule>
  </conditionalFormatting>
  <conditionalFormatting sqref="AL203">
    <cfRule type="containsText" dxfId="159" priority="160" operator="containsText" text="F">
      <formula>NOT(ISERROR(SEARCH("F",AL203)))</formula>
    </cfRule>
  </conditionalFormatting>
  <conditionalFormatting sqref="AL203">
    <cfRule type="containsText" dxfId="158" priority="159" operator="containsText" text="F">
      <formula>NOT(ISERROR(SEARCH("F",AL203)))</formula>
    </cfRule>
  </conditionalFormatting>
  <conditionalFormatting sqref="AL203">
    <cfRule type="containsText" dxfId="157" priority="158" operator="containsText" text="F">
      <formula>NOT(ISERROR(SEARCH("F",AL203)))</formula>
    </cfRule>
  </conditionalFormatting>
  <conditionalFormatting sqref="AN203">
    <cfRule type="containsText" dxfId="156" priority="157" operator="containsText" text="F">
      <formula>NOT(ISERROR(SEARCH("F",AN203)))</formula>
    </cfRule>
  </conditionalFormatting>
  <conditionalFormatting sqref="AN203">
    <cfRule type="containsText" dxfId="155" priority="156" operator="containsText" text="F">
      <formula>NOT(ISERROR(SEARCH("F",AN203)))</formula>
    </cfRule>
  </conditionalFormatting>
  <conditionalFormatting sqref="AN203">
    <cfRule type="containsText" dxfId="154" priority="155" operator="containsText" text="F">
      <formula>NOT(ISERROR(SEARCH("F",AN203)))</formula>
    </cfRule>
  </conditionalFormatting>
  <conditionalFormatting sqref="AM203">
    <cfRule type="containsText" dxfId="153" priority="154" operator="containsText" text="F">
      <formula>NOT(ISERROR(SEARCH("F",AM203)))</formula>
    </cfRule>
  </conditionalFormatting>
  <conditionalFormatting sqref="AM203">
    <cfRule type="containsText" dxfId="152" priority="153" operator="containsText" text="F">
      <formula>NOT(ISERROR(SEARCH("F",AM203)))</formula>
    </cfRule>
  </conditionalFormatting>
  <conditionalFormatting sqref="AM203">
    <cfRule type="containsText" dxfId="151" priority="152" operator="containsText" text="F">
      <formula>NOT(ISERROR(SEARCH("F",AM203)))</formula>
    </cfRule>
  </conditionalFormatting>
  <conditionalFormatting sqref="AI210:AK210">
    <cfRule type="containsText" dxfId="150" priority="151" operator="containsText" text="F">
      <formula>NOT(ISERROR(SEARCH("F",AI210)))</formula>
    </cfRule>
  </conditionalFormatting>
  <conditionalFormatting sqref="AJ210">
    <cfRule type="containsText" dxfId="149" priority="150" operator="containsText" text="F">
      <formula>NOT(ISERROR(SEARCH("F",AJ210)))</formula>
    </cfRule>
  </conditionalFormatting>
  <conditionalFormatting sqref="AK210">
    <cfRule type="containsText" dxfId="148" priority="149" operator="containsText" text="F">
      <formula>NOT(ISERROR(SEARCH("F",AK210)))</formula>
    </cfRule>
  </conditionalFormatting>
  <conditionalFormatting sqref="AI210">
    <cfRule type="containsText" dxfId="147" priority="148" operator="containsText" text="F">
      <formula>NOT(ISERROR(SEARCH("F",AI210)))</formula>
    </cfRule>
  </conditionalFormatting>
  <conditionalFormatting sqref="AI210">
    <cfRule type="containsText" dxfId="146" priority="147" operator="containsText" text="F">
      <formula>NOT(ISERROR(SEARCH("F",AI210)))</formula>
    </cfRule>
  </conditionalFormatting>
  <conditionalFormatting sqref="AJ210">
    <cfRule type="containsText" dxfId="145" priority="146" operator="containsText" text="F">
      <formula>NOT(ISERROR(SEARCH("F",AJ210)))</formula>
    </cfRule>
  </conditionalFormatting>
  <conditionalFormatting sqref="AK210">
    <cfRule type="containsText" dxfId="144" priority="145" operator="containsText" text="F">
      <formula>NOT(ISERROR(SEARCH("F",AK210)))</formula>
    </cfRule>
  </conditionalFormatting>
  <conditionalFormatting sqref="AL210">
    <cfRule type="containsText" dxfId="143" priority="144" operator="containsText" text="F">
      <formula>NOT(ISERROR(SEARCH("F",AL210)))</formula>
    </cfRule>
  </conditionalFormatting>
  <conditionalFormatting sqref="AL210">
    <cfRule type="containsText" dxfId="142" priority="143" operator="containsText" text="F">
      <formula>NOT(ISERROR(SEARCH("F",AL210)))</formula>
    </cfRule>
  </conditionalFormatting>
  <conditionalFormatting sqref="AL210">
    <cfRule type="containsText" dxfId="141" priority="142" operator="containsText" text="F">
      <formula>NOT(ISERROR(SEARCH("F",AL210)))</formula>
    </cfRule>
  </conditionalFormatting>
  <conditionalFormatting sqref="AN210">
    <cfRule type="containsText" dxfId="140" priority="141" operator="containsText" text="F">
      <formula>NOT(ISERROR(SEARCH("F",AN210)))</formula>
    </cfRule>
  </conditionalFormatting>
  <conditionalFormatting sqref="AN210">
    <cfRule type="containsText" dxfId="139" priority="140" operator="containsText" text="F">
      <formula>NOT(ISERROR(SEARCH("F",AN210)))</formula>
    </cfRule>
  </conditionalFormatting>
  <conditionalFormatting sqref="AN210">
    <cfRule type="containsText" dxfId="138" priority="139" operator="containsText" text="F">
      <formula>NOT(ISERROR(SEARCH("F",AN210)))</formula>
    </cfRule>
  </conditionalFormatting>
  <conditionalFormatting sqref="AM210">
    <cfRule type="containsText" dxfId="137" priority="138" operator="containsText" text="F">
      <formula>NOT(ISERROR(SEARCH("F",AM210)))</formula>
    </cfRule>
  </conditionalFormatting>
  <conditionalFormatting sqref="AM210">
    <cfRule type="containsText" dxfId="136" priority="137" operator="containsText" text="F">
      <formula>NOT(ISERROR(SEARCH("F",AM210)))</formula>
    </cfRule>
  </conditionalFormatting>
  <conditionalFormatting sqref="AM210">
    <cfRule type="containsText" dxfId="135" priority="136" operator="containsText" text="F">
      <formula>NOT(ISERROR(SEARCH("F",AM210)))</formula>
    </cfRule>
  </conditionalFormatting>
  <conditionalFormatting sqref="AI217:AK217">
    <cfRule type="containsText" dxfId="134" priority="135" operator="containsText" text="F">
      <formula>NOT(ISERROR(SEARCH("F",AI217)))</formula>
    </cfRule>
  </conditionalFormatting>
  <conditionalFormatting sqref="AJ217">
    <cfRule type="containsText" dxfId="133" priority="134" operator="containsText" text="F">
      <formula>NOT(ISERROR(SEARCH("F",AJ217)))</formula>
    </cfRule>
  </conditionalFormatting>
  <conditionalFormatting sqref="AK217">
    <cfRule type="containsText" dxfId="132" priority="133" operator="containsText" text="F">
      <formula>NOT(ISERROR(SEARCH("F",AK217)))</formula>
    </cfRule>
  </conditionalFormatting>
  <conditionalFormatting sqref="AI217">
    <cfRule type="containsText" dxfId="131" priority="132" operator="containsText" text="F">
      <formula>NOT(ISERROR(SEARCH("F",AI217)))</formula>
    </cfRule>
  </conditionalFormatting>
  <conditionalFormatting sqref="AI217">
    <cfRule type="containsText" dxfId="130" priority="131" operator="containsText" text="F">
      <formula>NOT(ISERROR(SEARCH("F",AI217)))</formula>
    </cfRule>
  </conditionalFormatting>
  <conditionalFormatting sqref="AJ217">
    <cfRule type="containsText" dxfId="129" priority="130" operator="containsText" text="F">
      <formula>NOT(ISERROR(SEARCH("F",AJ217)))</formula>
    </cfRule>
  </conditionalFormatting>
  <conditionalFormatting sqref="AK217">
    <cfRule type="containsText" dxfId="128" priority="129" operator="containsText" text="F">
      <formula>NOT(ISERROR(SEARCH("F",AK217)))</formula>
    </cfRule>
  </conditionalFormatting>
  <conditionalFormatting sqref="AL217">
    <cfRule type="containsText" dxfId="127" priority="128" operator="containsText" text="F">
      <formula>NOT(ISERROR(SEARCH("F",AL217)))</formula>
    </cfRule>
  </conditionalFormatting>
  <conditionalFormatting sqref="AL217">
    <cfRule type="containsText" dxfId="126" priority="127" operator="containsText" text="F">
      <formula>NOT(ISERROR(SEARCH("F",AL217)))</formula>
    </cfRule>
  </conditionalFormatting>
  <conditionalFormatting sqref="AL217">
    <cfRule type="containsText" dxfId="125" priority="126" operator="containsText" text="F">
      <formula>NOT(ISERROR(SEARCH("F",AL217)))</formula>
    </cfRule>
  </conditionalFormatting>
  <conditionalFormatting sqref="AN217">
    <cfRule type="containsText" dxfId="124" priority="125" operator="containsText" text="F">
      <formula>NOT(ISERROR(SEARCH("F",AN217)))</formula>
    </cfRule>
  </conditionalFormatting>
  <conditionalFormatting sqref="AN217">
    <cfRule type="containsText" dxfId="123" priority="124" operator="containsText" text="F">
      <formula>NOT(ISERROR(SEARCH("F",AN217)))</formula>
    </cfRule>
  </conditionalFormatting>
  <conditionalFormatting sqref="AN217">
    <cfRule type="containsText" dxfId="122" priority="123" operator="containsText" text="F">
      <formula>NOT(ISERROR(SEARCH("F",AN217)))</formula>
    </cfRule>
  </conditionalFormatting>
  <conditionalFormatting sqref="AM217">
    <cfRule type="containsText" dxfId="121" priority="122" operator="containsText" text="F">
      <formula>NOT(ISERROR(SEARCH("F",AM217)))</formula>
    </cfRule>
  </conditionalFormatting>
  <conditionalFormatting sqref="AM217">
    <cfRule type="containsText" dxfId="120" priority="121" operator="containsText" text="F">
      <formula>NOT(ISERROR(SEARCH("F",AM217)))</formula>
    </cfRule>
  </conditionalFormatting>
  <conditionalFormatting sqref="AM217">
    <cfRule type="containsText" dxfId="119" priority="120" operator="containsText" text="F">
      <formula>NOT(ISERROR(SEARCH("F",AM217)))</formula>
    </cfRule>
  </conditionalFormatting>
  <conditionalFormatting sqref="AX40">
    <cfRule type="containsText" dxfId="118" priority="119" operator="containsText" text="F">
      <formula>NOT(ISERROR(SEARCH("F",AX40)))</formula>
    </cfRule>
  </conditionalFormatting>
  <conditionalFormatting sqref="AX40">
    <cfRule type="containsText" dxfId="117" priority="118" operator="containsText" text="F">
      <formula>NOT(ISERROR(SEARCH("F",AX40)))</formula>
    </cfRule>
  </conditionalFormatting>
  <conditionalFormatting sqref="AX54">
    <cfRule type="containsText" dxfId="116" priority="117" operator="containsText" text="F">
      <formula>NOT(ISERROR(SEARCH("F",AX54)))</formula>
    </cfRule>
  </conditionalFormatting>
  <conditionalFormatting sqref="AX54">
    <cfRule type="containsText" dxfId="115" priority="116" operator="containsText" text="F">
      <formula>NOT(ISERROR(SEARCH("F",AX54)))</formula>
    </cfRule>
  </conditionalFormatting>
  <conditionalFormatting sqref="AX61">
    <cfRule type="containsText" dxfId="114" priority="115" operator="containsText" text="F">
      <formula>NOT(ISERROR(SEARCH("F",AX61)))</formula>
    </cfRule>
  </conditionalFormatting>
  <conditionalFormatting sqref="AX61">
    <cfRule type="containsText" dxfId="113" priority="114" operator="containsText" text="F">
      <formula>NOT(ISERROR(SEARCH("F",AX61)))</formula>
    </cfRule>
  </conditionalFormatting>
  <conditionalFormatting sqref="AX68">
    <cfRule type="containsText" dxfId="112" priority="113" operator="containsText" text="F">
      <formula>NOT(ISERROR(SEARCH("F",AX68)))</formula>
    </cfRule>
  </conditionalFormatting>
  <conditionalFormatting sqref="AX68">
    <cfRule type="containsText" dxfId="111" priority="112" operator="containsText" text="F">
      <formula>NOT(ISERROR(SEARCH("F",AX68)))</formula>
    </cfRule>
  </conditionalFormatting>
  <conditionalFormatting sqref="AI69:AK69">
    <cfRule type="containsText" dxfId="110" priority="111" operator="containsText" text="F">
      <formula>NOT(ISERROR(SEARCH("F",AI69)))</formula>
    </cfRule>
  </conditionalFormatting>
  <conditionalFormatting sqref="AI69:AK69">
    <cfRule type="cellIs" dxfId="109" priority="110" operator="between">
      <formula>0</formula>
      <formula>49</formula>
    </cfRule>
  </conditionalFormatting>
  <conditionalFormatting sqref="AI69">
    <cfRule type="containsText" dxfId="108" priority="109" operator="containsText" text="F">
      <formula>NOT(ISERROR(SEARCH("F",AI69)))</formula>
    </cfRule>
  </conditionalFormatting>
  <conditionalFormatting sqref="AJ69">
    <cfRule type="containsText" dxfId="107" priority="108" operator="containsText" text="F">
      <formula>NOT(ISERROR(SEARCH("F",AJ69)))</formula>
    </cfRule>
  </conditionalFormatting>
  <conditionalFormatting sqref="AK69">
    <cfRule type="containsText" dxfId="106" priority="107" operator="containsText" text="F">
      <formula>NOT(ISERROR(SEARCH("F",AK69)))</formula>
    </cfRule>
  </conditionalFormatting>
  <conditionalFormatting sqref="AI69">
    <cfRule type="containsText" dxfId="105" priority="106" operator="containsText" text="F">
      <formula>NOT(ISERROR(SEARCH("F",AI69)))</formula>
    </cfRule>
  </conditionalFormatting>
  <conditionalFormatting sqref="AJ69">
    <cfRule type="containsText" dxfId="104" priority="105" operator="containsText" text="F">
      <formula>NOT(ISERROR(SEARCH("F",AJ69)))</formula>
    </cfRule>
  </conditionalFormatting>
  <conditionalFormatting sqref="AK69">
    <cfRule type="containsText" dxfId="103" priority="104" operator="containsText" text="F">
      <formula>NOT(ISERROR(SEARCH("F",AK69)))</formula>
    </cfRule>
  </conditionalFormatting>
  <conditionalFormatting sqref="AI69:AK69">
    <cfRule type="cellIs" dxfId="102" priority="103" operator="between">
      <formula>0</formula>
      <formula>49</formula>
    </cfRule>
  </conditionalFormatting>
  <conditionalFormatting sqref="AL69">
    <cfRule type="containsText" dxfId="101" priority="102" operator="containsText" text="F">
      <formula>NOT(ISERROR(SEARCH("F",AL69)))</formula>
    </cfRule>
  </conditionalFormatting>
  <conditionalFormatting sqref="AL69">
    <cfRule type="cellIs" dxfId="100" priority="101" operator="between">
      <formula>0</formula>
      <formula>49</formula>
    </cfRule>
  </conditionalFormatting>
  <conditionalFormatting sqref="AL69">
    <cfRule type="containsText" dxfId="99" priority="100" operator="containsText" text="F">
      <formula>NOT(ISERROR(SEARCH("F",AL69)))</formula>
    </cfRule>
  </conditionalFormatting>
  <conditionalFormatting sqref="AL69">
    <cfRule type="containsText" dxfId="98" priority="99" operator="containsText" text="F">
      <formula>NOT(ISERROR(SEARCH("F",AL69)))</formula>
    </cfRule>
  </conditionalFormatting>
  <conditionalFormatting sqref="AL69">
    <cfRule type="cellIs" dxfId="97" priority="98" operator="between">
      <formula>0</formula>
      <formula>49</formula>
    </cfRule>
  </conditionalFormatting>
  <conditionalFormatting sqref="AM69">
    <cfRule type="cellIs" dxfId="96" priority="97" operator="between">
      <formula>0</formula>
      <formula>24</formula>
    </cfRule>
  </conditionalFormatting>
  <conditionalFormatting sqref="AN69">
    <cfRule type="containsText" dxfId="95" priority="96" operator="containsText" text="F">
      <formula>NOT(ISERROR(SEARCH("F",AN69)))</formula>
    </cfRule>
  </conditionalFormatting>
  <conditionalFormatting sqref="AN69">
    <cfRule type="cellIs" dxfId="94" priority="95" operator="between">
      <formula>0</formula>
      <formula>49</formula>
    </cfRule>
  </conditionalFormatting>
  <conditionalFormatting sqref="AN69">
    <cfRule type="containsText" dxfId="93" priority="94" operator="containsText" text="F">
      <formula>NOT(ISERROR(SEARCH("F",AN69)))</formula>
    </cfRule>
  </conditionalFormatting>
  <conditionalFormatting sqref="AN69">
    <cfRule type="containsText" dxfId="92" priority="93" operator="containsText" text="F">
      <formula>NOT(ISERROR(SEARCH("F",AN69)))</formula>
    </cfRule>
  </conditionalFormatting>
  <conditionalFormatting sqref="AN69">
    <cfRule type="cellIs" dxfId="91" priority="92" operator="between">
      <formula>0</formula>
      <formula>49</formula>
    </cfRule>
  </conditionalFormatting>
  <conditionalFormatting sqref="AX75">
    <cfRule type="containsText" dxfId="90" priority="91" operator="containsText" text="F">
      <formula>NOT(ISERROR(SEARCH("F",AX75)))</formula>
    </cfRule>
  </conditionalFormatting>
  <conditionalFormatting sqref="AX75">
    <cfRule type="containsText" dxfId="89" priority="90" operator="containsText" text="F">
      <formula>NOT(ISERROR(SEARCH("F",AX75)))</formula>
    </cfRule>
  </conditionalFormatting>
  <conditionalFormatting sqref="AX82 AX89">
    <cfRule type="containsText" dxfId="88" priority="89" operator="containsText" text="F">
      <formula>NOT(ISERROR(SEARCH("F",AX82)))</formula>
    </cfRule>
  </conditionalFormatting>
  <conditionalFormatting sqref="AX82 AX89">
    <cfRule type="containsText" dxfId="87" priority="88" operator="containsText" text="F">
      <formula>NOT(ISERROR(SEARCH("F",AX82)))</formula>
    </cfRule>
  </conditionalFormatting>
  <conditionalFormatting sqref="AX103">
    <cfRule type="containsText" dxfId="86" priority="87" operator="containsText" text="F">
      <formula>NOT(ISERROR(SEARCH("F",AX103)))</formula>
    </cfRule>
  </conditionalFormatting>
  <conditionalFormatting sqref="AX103">
    <cfRule type="containsText" dxfId="85" priority="86" operator="containsText" text="F">
      <formula>NOT(ISERROR(SEARCH("F",AX103)))</formula>
    </cfRule>
  </conditionalFormatting>
  <conditionalFormatting sqref="AX110">
    <cfRule type="containsText" dxfId="84" priority="85" operator="containsText" text="F">
      <formula>NOT(ISERROR(SEARCH("F",AX110)))</formula>
    </cfRule>
  </conditionalFormatting>
  <conditionalFormatting sqref="AX110">
    <cfRule type="containsText" dxfId="83" priority="84" operator="containsText" text="F">
      <formula>NOT(ISERROR(SEARCH("F",AX110)))</formula>
    </cfRule>
  </conditionalFormatting>
  <conditionalFormatting sqref="AX117">
    <cfRule type="containsText" dxfId="82" priority="83" operator="containsText" text="F">
      <formula>NOT(ISERROR(SEARCH("F",AX117)))</formula>
    </cfRule>
  </conditionalFormatting>
  <conditionalFormatting sqref="AX117">
    <cfRule type="containsText" dxfId="81" priority="82" operator="containsText" text="F">
      <formula>NOT(ISERROR(SEARCH("F",AX117)))</formula>
    </cfRule>
  </conditionalFormatting>
  <conditionalFormatting sqref="AX124">
    <cfRule type="containsText" dxfId="80" priority="81" operator="containsText" text="F">
      <formula>NOT(ISERROR(SEARCH("F",AX124)))</formula>
    </cfRule>
  </conditionalFormatting>
  <conditionalFormatting sqref="AX124">
    <cfRule type="containsText" dxfId="79" priority="80" operator="containsText" text="F">
      <formula>NOT(ISERROR(SEARCH("F",AX124)))</formula>
    </cfRule>
  </conditionalFormatting>
  <conditionalFormatting sqref="AX131">
    <cfRule type="containsText" dxfId="78" priority="79" operator="containsText" text="F">
      <formula>NOT(ISERROR(SEARCH("F",AX131)))</formula>
    </cfRule>
  </conditionalFormatting>
  <conditionalFormatting sqref="AX131">
    <cfRule type="containsText" dxfId="77" priority="78" operator="containsText" text="F">
      <formula>NOT(ISERROR(SEARCH("F",AX131)))</formula>
    </cfRule>
  </conditionalFormatting>
  <conditionalFormatting sqref="AX159 AX166">
    <cfRule type="containsText" dxfId="76" priority="77" operator="containsText" text="F">
      <formula>NOT(ISERROR(SEARCH("F",AX159)))</formula>
    </cfRule>
  </conditionalFormatting>
  <conditionalFormatting sqref="AX159 AX166">
    <cfRule type="containsText" dxfId="75" priority="76" operator="containsText" text="F">
      <formula>NOT(ISERROR(SEARCH("F",AX159)))</formula>
    </cfRule>
  </conditionalFormatting>
  <conditionalFormatting sqref="AX187 AX194">
    <cfRule type="containsText" dxfId="74" priority="75" operator="containsText" text="F">
      <formula>NOT(ISERROR(SEARCH("F",AX187)))</formula>
    </cfRule>
  </conditionalFormatting>
  <conditionalFormatting sqref="AX187 AX194">
    <cfRule type="containsText" dxfId="73" priority="74" operator="containsText" text="F">
      <formula>NOT(ISERROR(SEARCH("F",AX187)))</formula>
    </cfRule>
  </conditionalFormatting>
  <conditionalFormatting sqref="AX208">
    <cfRule type="containsText" dxfId="72" priority="73" operator="containsText" text="F">
      <formula>NOT(ISERROR(SEARCH("F",AX208)))</formula>
    </cfRule>
  </conditionalFormatting>
  <conditionalFormatting sqref="AX208">
    <cfRule type="containsText" dxfId="71" priority="72" operator="containsText" text="F">
      <formula>NOT(ISERROR(SEARCH("F",AX208)))</formula>
    </cfRule>
  </conditionalFormatting>
  <conditionalFormatting sqref="AX216:AZ216">
    <cfRule type="containsText" dxfId="70" priority="71" operator="containsText" text="F">
      <formula>NOT(ISERROR(SEARCH("F",AX216)))</formula>
    </cfRule>
  </conditionalFormatting>
  <conditionalFormatting sqref="AX216:AZ216">
    <cfRule type="cellIs" dxfId="69" priority="70" operator="between">
      <formula>0</formula>
      <formula>49</formula>
    </cfRule>
  </conditionalFormatting>
  <conditionalFormatting sqref="AX216">
    <cfRule type="containsText" dxfId="68" priority="69" operator="containsText" text="F">
      <formula>NOT(ISERROR(SEARCH("F",AX216)))</formula>
    </cfRule>
  </conditionalFormatting>
  <conditionalFormatting sqref="AY216">
    <cfRule type="containsText" dxfId="67" priority="68" operator="containsText" text="F">
      <formula>NOT(ISERROR(SEARCH("F",AY216)))</formula>
    </cfRule>
  </conditionalFormatting>
  <conditionalFormatting sqref="AZ216">
    <cfRule type="containsText" dxfId="66" priority="67" operator="containsText" text="F">
      <formula>NOT(ISERROR(SEARCH("F",AZ216)))</formula>
    </cfRule>
  </conditionalFormatting>
  <conditionalFormatting sqref="AX216">
    <cfRule type="containsText" dxfId="65" priority="66" operator="containsText" text="F">
      <formula>NOT(ISERROR(SEARCH("F",AX216)))</formula>
    </cfRule>
  </conditionalFormatting>
  <conditionalFormatting sqref="AY216">
    <cfRule type="containsText" dxfId="64" priority="65" operator="containsText" text="F">
      <formula>NOT(ISERROR(SEARCH("F",AY216)))</formula>
    </cfRule>
  </conditionalFormatting>
  <conditionalFormatting sqref="AZ216">
    <cfRule type="containsText" dxfId="63" priority="64" operator="containsText" text="F">
      <formula>NOT(ISERROR(SEARCH("F",AZ216)))</formula>
    </cfRule>
  </conditionalFormatting>
  <conditionalFormatting sqref="AX216:AZ216">
    <cfRule type="cellIs" dxfId="62" priority="63" operator="between">
      <formula>0</formula>
      <formula>49</formula>
    </cfRule>
  </conditionalFormatting>
  <conditionalFormatting sqref="BA216">
    <cfRule type="containsText" dxfId="61" priority="62" operator="containsText" text="F">
      <formula>NOT(ISERROR(SEARCH("F",BA216)))</formula>
    </cfRule>
  </conditionalFormatting>
  <conditionalFormatting sqref="BA216">
    <cfRule type="cellIs" dxfId="60" priority="61" operator="between">
      <formula>0</formula>
      <formula>49</formula>
    </cfRule>
  </conditionalFormatting>
  <conditionalFormatting sqref="BA216">
    <cfRule type="containsText" dxfId="59" priority="60" operator="containsText" text="F">
      <formula>NOT(ISERROR(SEARCH("F",BA216)))</formula>
    </cfRule>
  </conditionalFormatting>
  <conditionalFormatting sqref="BA216">
    <cfRule type="containsText" dxfId="58" priority="59" operator="containsText" text="F">
      <formula>NOT(ISERROR(SEARCH("F",BA216)))</formula>
    </cfRule>
  </conditionalFormatting>
  <conditionalFormatting sqref="BA216">
    <cfRule type="cellIs" dxfId="57" priority="58" operator="between">
      <formula>0</formula>
      <formula>49</formula>
    </cfRule>
  </conditionalFormatting>
  <conditionalFormatting sqref="BB216">
    <cfRule type="cellIs" dxfId="56" priority="57" operator="between">
      <formula>0</formula>
      <formula>24</formula>
    </cfRule>
  </conditionalFormatting>
  <conditionalFormatting sqref="AX222">
    <cfRule type="containsText" dxfId="55" priority="56" operator="containsText" text="F">
      <formula>NOT(ISERROR(SEARCH("F",AX222)))</formula>
    </cfRule>
  </conditionalFormatting>
  <conditionalFormatting sqref="AX222">
    <cfRule type="containsText" dxfId="54" priority="55" operator="containsText" text="F">
      <formula>NOT(ISERROR(SEARCH("F",AX222)))</formula>
    </cfRule>
  </conditionalFormatting>
  <conditionalFormatting sqref="AX229">
    <cfRule type="containsText" dxfId="53" priority="54" operator="containsText" text="F">
      <formula>NOT(ISERROR(SEARCH("F",AX229)))</formula>
    </cfRule>
  </conditionalFormatting>
  <conditionalFormatting sqref="AX229">
    <cfRule type="containsText" dxfId="52" priority="53" operator="containsText" text="F">
      <formula>NOT(ISERROR(SEARCH("F",AX229)))</formula>
    </cfRule>
  </conditionalFormatting>
  <conditionalFormatting sqref="AX236">
    <cfRule type="containsText" dxfId="51" priority="52" operator="containsText" text="F">
      <formula>NOT(ISERROR(SEARCH("F",AX236)))</formula>
    </cfRule>
  </conditionalFormatting>
  <conditionalFormatting sqref="AX236">
    <cfRule type="containsText" dxfId="50" priority="51" operator="containsText" text="F">
      <formula>NOT(ISERROR(SEARCH("F",AX236)))</formula>
    </cfRule>
  </conditionalFormatting>
  <conditionalFormatting sqref="AX243">
    <cfRule type="containsText" dxfId="49" priority="50" operator="containsText" text="F">
      <formula>NOT(ISERROR(SEARCH("F",AX243)))</formula>
    </cfRule>
  </conditionalFormatting>
  <conditionalFormatting sqref="AX243">
    <cfRule type="containsText" dxfId="48" priority="49" operator="containsText" text="F">
      <formula>NOT(ISERROR(SEARCH("F",AX243)))</formula>
    </cfRule>
  </conditionalFormatting>
  <conditionalFormatting sqref="BB21">
    <cfRule type="containsText" dxfId="47" priority="48" operator="containsText" text="F">
      <formula>NOT(ISERROR(SEARCH("F",BB21)))</formula>
    </cfRule>
  </conditionalFormatting>
  <conditionalFormatting sqref="BB21">
    <cfRule type="containsText" dxfId="46" priority="47" operator="containsText" text="F">
      <formula>NOT(ISERROR(SEARCH("F",BB21)))</formula>
    </cfRule>
  </conditionalFormatting>
  <conditionalFormatting sqref="BB21">
    <cfRule type="containsText" dxfId="45" priority="46" operator="containsText" text="F">
      <formula>NOT(ISERROR(SEARCH("F",BB21)))</formula>
    </cfRule>
  </conditionalFormatting>
  <conditionalFormatting sqref="BB21">
    <cfRule type="containsText" dxfId="44" priority="45" operator="containsText" text="F">
      <formula>NOT(ISERROR(SEARCH("F",BB21)))</formula>
    </cfRule>
  </conditionalFormatting>
  <conditionalFormatting sqref="BB28">
    <cfRule type="containsText" dxfId="43" priority="44" operator="containsText" text="F">
      <formula>NOT(ISERROR(SEARCH("F",BB28)))</formula>
    </cfRule>
  </conditionalFormatting>
  <conditionalFormatting sqref="BB28">
    <cfRule type="containsText" dxfId="42" priority="43" operator="containsText" text="F">
      <formula>NOT(ISERROR(SEARCH("F",BB28)))</formula>
    </cfRule>
  </conditionalFormatting>
  <conditionalFormatting sqref="BB28">
    <cfRule type="containsText" dxfId="41" priority="42" operator="containsText" text="F">
      <formula>NOT(ISERROR(SEARCH("F",BB28)))</formula>
    </cfRule>
  </conditionalFormatting>
  <conditionalFormatting sqref="BB28">
    <cfRule type="containsText" dxfId="40" priority="41" operator="containsText" text="F">
      <formula>NOT(ISERROR(SEARCH("F",BB28)))</formula>
    </cfRule>
  </conditionalFormatting>
  <conditionalFormatting sqref="BB35">
    <cfRule type="containsText" dxfId="39" priority="40" operator="containsText" text="F">
      <formula>NOT(ISERROR(SEARCH("F",BB35)))</formula>
    </cfRule>
  </conditionalFormatting>
  <conditionalFormatting sqref="BB35">
    <cfRule type="containsText" dxfId="38" priority="39" operator="containsText" text="F">
      <formula>NOT(ISERROR(SEARCH("F",BB35)))</formula>
    </cfRule>
  </conditionalFormatting>
  <conditionalFormatting sqref="BB35">
    <cfRule type="containsText" dxfId="37" priority="38" operator="containsText" text="F">
      <formula>NOT(ISERROR(SEARCH("F",BB35)))</formula>
    </cfRule>
  </conditionalFormatting>
  <conditionalFormatting sqref="BB35">
    <cfRule type="containsText" dxfId="36" priority="37" operator="containsText" text="F">
      <formula>NOT(ISERROR(SEARCH("F",BB35)))</formula>
    </cfRule>
  </conditionalFormatting>
  <conditionalFormatting sqref="BB49">
    <cfRule type="containsText" dxfId="35" priority="36" operator="containsText" text="F">
      <formula>NOT(ISERROR(SEARCH("F",BB49)))</formula>
    </cfRule>
  </conditionalFormatting>
  <conditionalFormatting sqref="BB49">
    <cfRule type="containsText" dxfId="34" priority="35" operator="containsText" text="F">
      <formula>NOT(ISERROR(SEARCH("F",BB49)))</formula>
    </cfRule>
  </conditionalFormatting>
  <conditionalFormatting sqref="BB49">
    <cfRule type="containsText" dxfId="33" priority="34" operator="containsText" text="F">
      <formula>NOT(ISERROR(SEARCH("F",BB49)))</formula>
    </cfRule>
  </conditionalFormatting>
  <conditionalFormatting sqref="BB49">
    <cfRule type="containsText" dxfId="32" priority="33" operator="containsText" text="F">
      <formula>NOT(ISERROR(SEARCH("F",BB49)))</formula>
    </cfRule>
  </conditionalFormatting>
  <conditionalFormatting sqref="BB98">
    <cfRule type="containsText" dxfId="31" priority="32" operator="containsText" text="F">
      <formula>NOT(ISERROR(SEARCH("F",BB98)))</formula>
    </cfRule>
  </conditionalFormatting>
  <conditionalFormatting sqref="BB98">
    <cfRule type="containsText" dxfId="30" priority="31" operator="containsText" text="F">
      <formula>NOT(ISERROR(SEARCH("F",BB98)))</formula>
    </cfRule>
  </conditionalFormatting>
  <conditionalFormatting sqref="BB98">
    <cfRule type="containsText" dxfId="29" priority="30" operator="containsText" text="F">
      <formula>NOT(ISERROR(SEARCH("F",BB98)))</formula>
    </cfRule>
  </conditionalFormatting>
  <conditionalFormatting sqref="BB98">
    <cfRule type="containsText" dxfId="28" priority="29" operator="containsText" text="F">
      <formula>NOT(ISERROR(SEARCH("F",BB98)))</formula>
    </cfRule>
  </conditionalFormatting>
  <conditionalFormatting sqref="BB140">
    <cfRule type="containsText" dxfId="27" priority="28" operator="containsText" text="F">
      <formula>NOT(ISERROR(SEARCH("F",BB140)))</formula>
    </cfRule>
  </conditionalFormatting>
  <conditionalFormatting sqref="BB140">
    <cfRule type="containsText" dxfId="26" priority="27" operator="containsText" text="F">
      <formula>NOT(ISERROR(SEARCH("F",BB140)))</formula>
    </cfRule>
  </conditionalFormatting>
  <conditionalFormatting sqref="BB140">
    <cfRule type="containsText" dxfId="25" priority="26" operator="containsText" text="F">
      <formula>NOT(ISERROR(SEARCH("F",BB140)))</formula>
    </cfRule>
  </conditionalFormatting>
  <conditionalFormatting sqref="BB140">
    <cfRule type="containsText" dxfId="24" priority="25" operator="containsText" text="F">
      <formula>NOT(ISERROR(SEARCH("F",BB140)))</formula>
    </cfRule>
  </conditionalFormatting>
  <conditionalFormatting sqref="BB147">
    <cfRule type="containsText" dxfId="23" priority="24" operator="containsText" text="F">
      <formula>NOT(ISERROR(SEARCH("F",BB147)))</formula>
    </cfRule>
  </conditionalFormatting>
  <conditionalFormatting sqref="BB147">
    <cfRule type="containsText" dxfId="22" priority="23" operator="containsText" text="F">
      <formula>NOT(ISERROR(SEARCH("F",BB147)))</formula>
    </cfRule>
  </conditionalFormatting>
  <conditionalFormatting sqref="BB147">
    <cfRule type="containsText" dxfId="21" priority="22" operator="containsText" text="F">
      <formula>NOT(ISERROR(SEARCH("F",BB147)))</formula>
    </cfRule>
  </conditionalFormatting>
  <conditionalFormatting sqref="BB147">
    <cfRule type="containsText" dxfId="20" priority="21" operator="containsText" text="F">
      <formula>NOT(ISERROR(SEARCH("F",BB147)))</formula>
    </cfRule>
  </conditionalFormatting>
  <conditionalFormatting sqref="BB154">
    <cfRule type="containsText" dxfId="19" priority="20" operator="containsText" text="F">
      <formula>NOT(ISERROR(SEARCH("F",BB154)))</formula>
    </cfRule>
  </conditionalFormatting>
  <conditionalFormatting sqref="BB154">
    <cfRule type="containsText" dxfId="18" priority="19" operator="containsText" text="F">
      <formula>NOT(ISERROR(SEARCH("F",BB154)))</formula>
    </cfRule>
  </conditionalFormatting>
  <conditionalFormatting sqref="BB154">
    <cfRule type="containsText" dxfId="17" priority="18" operator="containsText" text="F">
      <formula>NOT(ISERROR(SEARCH("F",BB154)))</formula>
    </cfRule>
  </conditionalFormatting>
  <conditionalFormatting sqref="BB154">
    <cfRule type="containsText" dxfId="16" priority="17" operator="containsText" text="F">
      <formula>NOT(ISERROR(SEARCH("F",BB154)))</formula>
    </cfRule>
  </conditionalFormatting>
  <conditionalFormatting sqref="BB175">
    <cfRule type="containsText" dxfId="15" priority="16" operator="containsText" text="F">
      <formula>NOT(ISERROR(SEARCH("F",BB175)))</formula>
    </cfRule>
  </conditionalFormatting>
  <conditionalFormatting sqref="BB175">
    <cfRule type="containsText" dxfId="14" priority="15" operator="containsText" text="F">
      <formula>NOT(ISERROR(SEARCH("F",BB175)))</formula>
    </cfRule>
  </conditionalFormatting>
  <conditionalFormatting sqref="BB175">
    <cfRule type="containsText" dxfId="13" priority="14" operator="containsText" text="F">
      <formula>NOT(ISERROR(SEARCH("F",BB175)))</formula>
    </cfRule>
  </conditionalFormatting>
  <conditionalFormatting sqref="BB175">
    <cfRule type="containsText" dxfId="12" priority="13" operator="containsText" text="F">
      <formula>NOT(ISERROR(SEARCH("F",BB175)))</formula>
    </cfRule>
  </conditionalFormatting>
  <conditionalFormatting sqref="BB182">
    <cfRule type="containsText" dxfId="11" priority="12" operator="containsText" text="F">
      <formula>NOT(ISERROR(SEARCH("F",BB182)))</formula>
    </cfRule>
  </conditionalFormatting>
  <conditionalFormatting sqref="BB182">
    <cfRule type="containsText" dxfId="10" priority="11" operator="containsText" text="F">
      <formula>NOT(ISERROR(SEARCH("F",BB182)))</formula>
    </cfRule>
  </conditionalFormatting>
  <conditionalFormatting sqref="BB182">
    <cfRule type="containsText" dxfId="9" priority="10" operator="containsText" text="F">
      <formula>NOT(ISERROR(SEARCH("F",BB182)))</formula>
    </cfRule>
  </conditionalFormatting>
  <conditionalFormatting sqref="BB182">
    <cfRule type="containsText" dxfId="8" priority="9" operator="containsText" text="F">
      <formula>NOT(ISERROR(SEARCH("F",BB182)))</formula>
    </cfRule>
  </conditionalFormatting>
  <conditionalFormatting sqref="BB203">
    <cfRule type="containsText" dxfId="7" priority="8" operator="containsText" text="F">
      <formula>NOT(ISERROR(SEARCH("F",BB203)))</formula>
    </cfRule>
  </conditionalFormatting>
  <conditionalFormatting sqref="BB203">
    <cfRule type="containsText" dxfId="6" priority="7" operator="containsText" text="F">
      <formula>NOT(ISERROR(SEARCH("F",BB203)))</formula>
    </cfRule>
  </conditionalFormatting>
  <conditionalFormatting sqref="BB203">
    <cfRule type="containsText" dxfId="5" priority="6" operator="containsText" text="F">
      <formula>NOT(ISERROR(SEARCH("F",BB203)))</formula>
    </cfRule>
  </conditionalFormatting>
  <conditionalFormatting sqref="BB203">
    <cfRule type="containsText" dxfId="4" priority="5" operator="containsText" text="F">
      <formula>NOT(ISERROR(SEARCH("F",BB203)))</formula>
    </cfRule>
  </conditionalFormatting>
  <conditionalFormatting sqref="BB217">
    <cfRule type="containsText" dxfId="3" priority="4" operator="containsText" text="F">
      <formula>NOT(ISERROR(SEARCH("F",BB217)))</formula>
    </cfRule>
  </conditionalFormatting>
  <conditionalFormatting sqref="BB217">
    <cfRule type="containsText" dxfId="2" priority="3" operator="containsText" text="F">
      <formula>NOT(ISERROR(SEARCH("F",BB217)))</formula>
    </cfRule>
  </conditionalFormatting>
  <conditionalFormatting sqref="BB217">
    <cfRule type="containsText" dxfId="1" priority="2" operator="containsText" text="F">
      <formula>NOT(ISERROR(SEARCH("F",BB217)))</formula>
    </cfRule>
  </conditionalFormatting>
  <conditionalFormatting sqref="BB217">
    <cfRule type="containsText" dxfId="0" priority="1" operator="containsText" text="F">
      <formula>NOT(ISERROR(SEARCH("F",BB217)))</formula>
    </cfRule>
  </conditionalFormatting>
  <printOptions horizontalCentered="1" verticalCentered="1"/>
  <pageMargins left="0.7" right="0.7" top="0.75" bottom="0.75" header="0.3" footer="0.3"/>
  <pageSetup paperSize="8" fitToWidth="0" fitToHeight="0" orientation="landscape" r:id="rId1"/>
  <headerFooter>
    <oddFooter>&amp;CUniversity of Loralai&amp;RPage &amp;P of &amp;N</oddFooter>
  </headerFooter>
  <colBreaks count="1" manualBreakCount="1">
    <brk id="33" max="3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BS. G&amp;D (2018-19)</vt:lpstr>
      <vt:lpstr>'BS. G&amp;D (2018-19)'!Print_Area</vt:lpstr>
      <vt:lpstr>'BS. G&amp;D (2018-19)'!Print_Titles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Semester Cell Lab 02</cp:lastModifiedBy>
  <cp:lastPrinted>2021-03-04T16:29:13Z</cp:lastPrinted>
  <dcterms:created xsi:type="dcterms:W3CDTF">2015-04-14T21:02:56Z</dcterms:created>
  <dcterms:modified xsi:type="dcterms:W3CDTF">2021-11-01T10:18:51Z</dcterms:modified>
</cp:coreProperties>
</file>